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FIN. IZVJEŠTAJI\2024\12-2024\"/>
    </mc:Choice>
  </mc:AlternateContent>
  <xr:revisionPtr revIDLastSave="0" documentId="13_ncr:1_{D3B23979-D45C-4F83-9437-71D03E4B744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F302" i="9"/>
  <c r="E302" i="9"/>
  <c r="B302" i="9"/>
  <c r="H301" i="9"/>
  <c r="E301" i="9" s="1"/>
  <c r="B301" i="9" s="1"/>
  <c r="G301" i="9"/>
  <c r="F301" i="9"/>
  <c r="H300" i="9"/>
  <c r="G300" i="9"/>
  <c r="F300" i="9"/>
  <c r="H299" i="9"/>
  <c r="G299" i="9"/>
  <c r="E299" i="9" s="1"/>
  <c r="B299" i="9" s="1"/>
  <c r="F299" i="9"/>
  <c r="H298" i="9"/>
  <c r="G298" i="9"/>
  <c r="F298" i="9"/>
  <c r="H297" i="9"/>
  <c r="G297" i="9"/>
  <c r="F297" i="9"/>
  <c r="E297" i="9"/>
  <c r="B297" i="9" s="1"/>
  <c r="H296" i="9"/>
  <c r="G296" i="9"/>
  <c r="E296" i="9" s="1"/>
  <c r="B296" i="9" s="1"/>
  <c r="F296" i="9"/>
  <c r="H295" i="9"/>
  <c r="G295" i="9"/>
  <c r="E295" i="9" s="1"/>
  <c r="B295" i="9" s="1"/>
  <c r="F295" i="9"/>
  <c r="H294" i="9"/>
  <c r="G294" i="9"/>
  <c r="F294" i="9"/>
  <c r="H293" i="9"/>
  <c r="G293" i="9"/>
  <c r="F293" i="9"/>
  <c r="H292" i="9"/>
  <c r="G292" i="9"/>
  <c r="E292" i="9" s="1"/>
  <c r="B292" i="9" s="1"/>
  <c r="F292" i="9"/>
  <c r="F291" i="9"/>
  <c r="F290" i="9"/>
  <c r="H289" i="9"/>
  <c r="G289" i="9"/>
  <c r="F289" i="9"/>
  <c r="E289" i="9"/>
  <c r="B289" i="9" s="1"/>
  <c r="H288" i="9"/>
  <c r="G288" i="9"/>
  <c r="E288" i="9" s="1"/>
  <c r="B288" i="9" s="1"/>
  <c r="F288" i="9"/>
  <c r="H287" i="9"/>
  <c r="G287" i="9"/>
  <c r="E287" i="9" s="1"/>
  <c r="B287" i="9" s="1"/>
  <c r="F287" i="9"/>
  <c r="H286" i="9"/>
  <c r="G286" i="9"/>
  <c r="F286" i="9"/>
  <c r="F285" i="9"/>
  <c r="H284" i="9"/>
  <c r="G284" i="9"/>
  <c r="F284" i="9"/>
  <c r="E284" i="9"/>
  <c r="B284" i="9" s="1"/>
  <c r="H283" i="9"/>
  <c r="E283" i="9" s="1"/>
  <c r="B283" i="9" s="1"/>
  <c r="G283" i="9"/>
  <c r="F283" i="9"/>
  <c r="H282" i="9"/>
  <c r="G282" i="9"/>
  <c r="F282" i="9"/>
  <c r="F281" i="9"/>
  <c r="F280" i="9"/>
  <c r="F279" i="9"/>
  <c r="F278" i="9"/>
  <c r="F277" i="9" s="1"/>
  <c r="F276" i="9"/>
  <c r="L275" i="9"/>
  <c r="F275" i="9" s="1"/>
  <c r="H275" i="9"/>
  <c r="F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B259" i="9" s="1"/>
  <c r="L259" i="9"/>
  <c r="E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M253" i="9"/>
  <c r="L253" i="9"/>
  <c r="F253" i="9"/>
  <c r="B253" i="9" s="1"/>
  <c r="E253" i="9"/>
  <c r="M252" i="9"/>
  <c r="L252" i="9"/>
  <c r="F252" i="9" s="1"/>
  <c r="E252" i="9"/>
  <c r="B252" i="9" s="1"/>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B234" i="9" s="1"/>
  <c r="M233" i="9"/>
  <c r="L233" i="9"/>
  <c r="F233" i="9"/>
  <c r="E233" i="9"/>
  <c r="B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M227" i="9"/>
  <c r="L227" i="9"/>
  <c r="F227" i="9"/>
  <c r="B227" i="9" s="1"/>
  <c r="E227" i="9"/>
  <c r="M226" i="9"/>
  <c r="L226" i="9"/>
  <c r="F226" i="9" s="1"/>
  <c r="E226" i="9"/>
  <c r="B226" i="9" s="1"/>
  <c r="M225" i="9"/>
  <c r="F225" i="9" s="1"/>
  <c r="B225" i="9" s="1"/>
  <c r="L225" i="9"/>
  <c r="E225" i="9"/>
  <c r="M224" i="9"/>
  <c r="L224" i="9"/>
  <c r="F224" i="9" s="1"/>
  <c r="E224" i="9"/>
  <c r="B224" i="9" s="1"/>
  <c r="M223" i="9"/>
  <c r="L223" i="9"/>
  <c r="E223" i="9"/>
  <c r="M222" i="9"/>
  <c r="L222" i="9"/>
  <c r="F222" i="9" s="1"/>
  <c r="E222" i="9"/>
  <c r="M221" i="9"/>
  <c r="L221" i="9"/>
  <c r="E221" i="9"/>
  <c r="M220" i="9"/>
  <c r="L220" i="9"/>
  <c r="E220" i="9"/>
  <c r="M219" i="9"/>
  <c r="F219" i="9" s="1"/>
  <c r="B219" i="9" s="1"/>
  <c r="L219" i="9"/>
  <c r="E219" i="9"/>
  <c r="M218" i="9"/>
  <c r="L218" i="9"/>
  <c r="E218" i="9"/>
  <c r="M217" i="9"/>
  <c r="L217" i="9"/>
  <c r="E217" i="9"/>
  <c r="M216" i="9"/>
  <c r="L216" i="9"/>
  <c r="F216" i="9" s="1"/>
  <c r="E216" i="9"/>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G74" i="9"/>
  <c r="F74" i="9"/>
  <c r="H73" i="9"/>
  <c r="G73" i="9"/>
  <c r="E73" i="9" s="1"/>
  <c r="B73" i="9" s="1"/>
  <c r="F73" i="9"/>
  <c r="H72" i="9"/>
  <c r="E72" i="9" s="1"/>
  <c r="B72" i="9" s="1"/>
  <c r="G72" i="9"/>
  <c r="F72" i="9"/>
  <c r="H71" i="9"/>
  <c r="G71" i="9"/>
  <c r="E71" i="9" s="1"/>
  <c r="B71" i="9" s="1"/>
  <c r="F71" i="9"/>
  <c r="H70" i="9"/>
  <c r="G70" i="9"/>
  <c r="F70" i="9"/>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F47" i="9"/>
  <c r="H46" i="9"/>
  <c r="G46" i="9"/>
  <c r="E46" i="9" s="1"/>
  <c r="B46" i="9" s="1"/>
  <c r="F46" i="9"/>
  <c r="H45" i="9"/>
  <c r="G45" i="9"/>
  <c r="E45" i="9" s="1"/>
  <c r="B45" i="9" s="1"/>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G37" i="9"/>
  <c r="F37" i="9"/>
  <c r="E37" i="9"/>
  <c r="B37" i="9" s="1"/>
  <c r="H36" i="9"/>
  <c r="E36" i="9" s="1"/>
  <c r="B36" i="9" s="1"/>
  <c r="G36" i="9"/>
  <c r="F36" i="9"/>
  <c r="H35" i="9"/>
  <c r="G35" i="9"/>
  <c r="E35" i="9" s="1"/>
  <c r="B35" i="9" s="1"/>
  <c r="F35" i="9"/>
  <c r="H34" i="9"/>
  <c r="G34" i="9"/>
  <c r="F34" i="9"/>
  <c r="H33" i="9"/>
  <c r="G33" i="9"/>
  <c r="F33" i="9"/>
  <c r="E33" i="9"/>
  <c r="B33" i="9" s="1"/>
  <c r="H32" i="9"/>
  <c r="G32" i="9"/>
  <c r="F32" i="9"/>
  <c r="H31" i="9"/>
  <c r="G31" i="9"/>
  <c r="F31" i="9"/>
  <c r="H30" i="9"/>
  <c r="G30" i="9"/>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H24" i="9"/>
  <c r="E24" i="9" s="1"/>
  <c r="B24" i="9" s="1"/>
  <c r="G24" i="9"/>
  <c r="F24" i="9"/>
  <c r="H23" i="9"/>
  <c r="G23" i="9"/>
  <c r="F23" i="9"/>
  <c r="H22" i="9"/>
  <c r="G22" i="9"/>
  <c r="F22" i="9"/>
  <c r="F21" i="9"/>
  <c r="F4" i="9"/>
  <c r="O3" i="9"/>
  <c r="G275" i="9" s="1"/>
  <c r="I3" i="9"/>
  <c r="H3" i="9"/>
  <c r="G3" i="9"/>
  <c r="D101" i="8"/>
  <c r="D95" i="8"/>
  <c r="D90" i="8"/>
  <c r="D85" i="8"/>
  <c r="D80" i="8"/>
  <c r="D75" i="8"/>
  <c r="D70" i="8"/>
  <c r="D65" i="8"/>
  <c r="D60" i="8"/>
  <c r="D55" i="8"/>
  <c r="D50" i="8"/>
  <c r="D44" i="8"/>
  <c r="D36" i="8"/>
  <c r="D26" i="8"/>
  <c r="D24" i="8" s="1"/>
  <c r="C1499" i="1" s="1"/>
  <c r="D18" i="8"/>
  <c r="D8" i="8"/>
  <c r="D6" i="8"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F180" i="5"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C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9" i="4"/>
  <c r="D529"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F478" i="4"/>
  <c r="E478" i="4"/>
  <c r="E472" i="4" s="1"/>
  <c r="E420" i="4" s="1"/>
  <c r="D478" i="4"/>
  <c r="F477" i="4"/>
  <c r="F476" i="4"/>
  <c r="F475" i="4"/>
  <c r="F474" i="4"/>
  <c r="E473" i="4"/>
  <c r="D473" i="4"/>
  <c r="D472" i="4" s="1"/>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F417"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E363" i="4"/>
  <c r="F362" i="4"/>
  <c r="F361" i="4"/>
  <c r="F360" i="4"/>
  <c r="F359" i="4"/>
  <c r="F358" i="4"/>
  <c r="F357" i="4"/>
  <c r="F356" i="4"/>
  <c r="E356" i="4"/>
  <c r="D356" i="4"/>
  <c r="F355" i="4"/>
  <c r="F354" i="4"/>
  <c r="F353" i="4"/>
  <c r="E352" i="4"/>
  <c r="D352" i="4"/>
  <c r="D351" i="4" s="1"/>
  <c r="F351" i="4" s="1"/>
  <c r="E351"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F134" i="4" s="1"/>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E82" i="4" s="1"/>
  <c r="D78" i="1" s="1"/>
  <c r="D83" i="4"/>
  <c r="F81" i="4"/>
  <c r="F80" i="4"/>
  <c r="F79" i="4"/>
  <c r="F78" i="4"/>
  <c r="E77" i="4"/>
  <c r="D77" i="4"/>
  <c r="F76" i="4"/>
  <c r="F75" i="4"/>
  <c r="E74" i="4"/>
  <c r="F74" i="4" s="1"/>
  <c r="D74" i="4"/>
  <c r="F73" i="4"/>
  <c r="F72" i="4"/>
  <c r="F71" i="4"/>
  <c r="E71" i="4"/>
  <c r="D71" i="4"/>
  <c r="F70" i="4"/>
  <c r="F69" i="4"/>
  <c r="E68" i="4"/>
  <c r="D68" i="4"/>
  <c r="F67" i="4"/>
  <c r="F66" i="4"/>
  <c r="E65" i="4"/>
  <c r="D65" i="4"/>
  <c r="D50"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G1549" i="1"/>
  <c r="C1549" i="1"/>
  <c r="H1549" i="1" s="1"/>
  <c r="H1548" i="1"/>
  <c r="C1548" i="1"/>
  <c r="G1548" i="1" s="1"/>
  <c r="H1547" i="1"/>
  <c r="G1547" i="1"/>
  <c r="C1547" i="1"/>
  <c r="C1546" i="1"/>
  <c r="G1545" i="1"/>
  <c r="C1545" i="1"/>
  <c r="H1545" i="1" s="1"/>
  <c r="H1544" i="1"/>
  <c r="C1544" i="1"/>
  <c r="G1544" i="1" s="1"/>
  <c r="H1543" i="1"/>
  <c r="G1543" i="1"/>
  <c r="C1543" i="1"/>
  <c r="C1542" i="1"/>
  <c r="G1541" i="1"/>
  <c r="C1541" i="1"/>
  <c r="H1541" i="1" s="1"/>
  <c r="H1540" i="1"/>
  <c r="C1540" i="1"/>
  <c r="G1540" i="1" s="1"/>
  <c r="H1539" i="1"/>
  <c r="G1539" i="1"/>
  <c r="C1539" i="1"/>
  <c r="C1538" i="1"/>
  <c r="G1537" i="1"/>
  <c r="C1537" i="1"/>
  <c r="H1537" i="1" s="1"/>
  <c r="C1536" i="1"/>
  <c r="G1536" i="1" s="1"/>
  <c r="C1535" i="1"/>
  <c r="H1535" i="1" s="1"/>
  <c r="C1534" i="1"/>
  <c r="G1533" i="1"/>
  <c r="C1533" i="1"/>
  <c r="H1533" i="1" s="1"/>
  <c r="H1532" i="1"/>
  <c r="C1532" i="1"/>
  <c r="G1532" i="1" s="1"/>
  <c r="H1531" i="1"/>
  <c r="C1531" i="1"/>
  <c r="G1531" i="1" s="1"/>
  <c r="C1530" i="1"/>
  <c r="G1529" i="1"/>
  <c r="C1529" i="1"/>
  <c r="H1529" i="1" s="1"/>
  <c r="H1528" i="1"/>
  <c r="C1528" i="1"/>
  <c r="G1528" i="1" s="1"/>
  <c r="H1527" i="1"/>
  <c r="G1527" i="1"/>
  <c r="C1527" i="1"/>
  <c r="C1526" i="1"/>
  <c r="G1525" i="1"/>
  <c r="C1525" i="1"/>
  <c r="H1525" i="1" s="1"/>
  <c r="H1523" i="1"/>
  <c r="G1523" i="1"/>
  <c r="C1523" i="1"/>
  <c r="C1522" i="1"/>
  <c r="G1521"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C1507" i="1"/>
  <c r="H1507" i="1" s="1"/>
  <c r="C1506" i="1"/>
  <c r="C1505" i="1"/>
  <c r="H1505" i="1" s="1"/>
  <c r="H1504" i="1"/>
  <c r="C1504" i="1"/>
  <c r="G1504" i="1" s="1"/>
  <c r="H1503" i="1"/>
  <c r="G1503" i="1"/>
  <c r="C1503" i="1"/>
  <c r="C1502" i="1"/>
  <c r="C1501" i="1"/>
  <c r="H1501" i="1" s="1"/>
  <c r="H1500" i="1"/>
  <c r="C1500" i="1"/>
  <c r="G1500" i="1" s="1"/>
  <c r="C1498" i="1"/>
  <c r="C1497" i="1"/>
  <c r="H1497" i="1" s="1"/>
  <c r="H1496" i="1"/>
  <c r="C1496" i="1"/>
  <c r="G1496" i="1" s="1"/>
  <c r="H1495" i="1"/>
  <c r="G1495" i="1"/>
  <c r="C1495" i="1"/>
  <c r="C1494" i="1"/>
  <c r="C1493" i="1"/>
  <c r="H1493" i="1" s="1"/>
  <c r="H1492" i="1"/>
  <c r="C1492" i="1"/>
  <c r="G1492" i="1" s="1"/>
  <c r="C1491" i="1"/>
  <c r="H1491" i="1" s="1"/>
  <c r="C1490" i="1"/>
  <c r="C1489" i="1"/>
  <c r="H1489" i="1" s="1"/>
  <c r="H1488" i="1"/>
  <c r="C1488" i="1"/>
  <c r="G1488" i="1" s="1"/>
  <c r="H1487" i="1"/>
  <c r="G1487" i="1"/>
  <c r="C1487" i="1"/>
  <c r="C1486" i="1"/>
  <c r="C1485" i="1"/>
  <c r="H1485" i="1" s="1"/>
  <c r="C1484" i="1"/>
  <c r="G1484" i="1" s="1"/>
  <c r="C1483" i="1"/>
  <c r="H1483" i="1" s="1"/>
  <c r="C1482" i="1"/>
  <c r="C1481" i="1"/>
  <c r="H1481" i="1" s="1"/>
  <c r="H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D1444" i="1"/>
  <c r="J1444" i="1" s="1"/>
  <c r="C1444" i="1"/>
  <c r="H1443" i="1"/>
  <c r="D1443" i="1"/>
  <c r="C1443" i="1"/>
  <c r="G1443" i="1" s="1"/>
  <c r="D1442" i="1"/>
  <c r="C1442" i="1"/>
  <c r="H1441" i="1"/>
  <c r="D1441" i="1"/>
  <c r="C1441" i="1"/>
  <c r="G1441" i="1" s="1"/>
  <c r="I1441" i="1" s="1"/>
  <c r="D1440" i="1"/>
  <c r="H1440" i="1" s="1"/>
  <c r="C1440" i="1"/>
  <c r="D1439" i="1"/>
  <c r="C1439" i="1"/>
  <c r="D1438" i="1"/>
  <c r="C1438" i="1"/>
  <c r="G1438" i="1" s="1"/>
  <c r="H1437" i="1"/>
  <c r="D1437" i="1"/>
  <c r="C1437" i="1"/>
  <c r="G1437" i="1" s="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C1423" i="1"/>
  <c r="G1423" i="1" s="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D1409" i="1"/>
  <c r="H1409" i="1" s="1"/>
  <c r="C1409" i="1"/>
  <c r="D1408" i="1"/>
  <c r="C1408" i="1"/>
  <c r="G1408" i="1" s="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D1383" i="1"/>
  <c r="C1383" i="1"/>
  <c r="G1383" i="1" s="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D1369" i="1"/>
  <c r="H1369" i="1" s="1"/>
  <c r="C1369" i="1"/>
  <c r="D1368" i="1"/>
  <c r="C1368" i="1"/>
  <c r="G1368" i="1" s="1"/>
  <c r="D1367" i="1"/>
  <c r="C1367" i="1"/>
  <c r="G1367" i="1" s="1"/>
  <c r="H1366" i="1"/>
  <c r="D1366" i="1"/>
  <c r="C1366" i="1"/>
  <c r="G1366" i="1" s="1"/>
  <c r="D1365" i="1"/>
  <c r="H1365" i="1" s="1"/>
  <c r="C1365" i="1"/>
  <c r="D1364" i="1"/>
  <c r="C1364" i="1"/>
  <c r="G1364" i="1" s="1"/>
  <c r="D1363" i="1"/>
  <c r="C1363" i="1"/>
  <c r="G1363" i="1" s="1"/>
  <c r="H1362" i="1"/>
  <c r="D1362" i="1"/>
  <c r="C1362" i="1"/>
  <c r="G1362" i="1" s="1"/>
  <c r="D1361" i="1"/>
  <c r="H1361" i="1" s="1"/>
  <c r="C1361" i="1"/>
  <c r="D1360" i="1"/>
  <c r="C1360" i="1"/>
  <c r="G1360" i="1" s="1"/>
  <c r="D1359" i="1"/>
  <c r="C1359" i="1"/>
  <c r="G1359" i="1" s="1"/>
  <c r="H1358" i="1"/>
  <c r="D1358" i="1"/>
  <c r="C1358" i="1"/>
  <c r="G1358" i="1" s="1"/>
  <c r="D1357" i="1"/>
  <c r="H1357" i="1" s="1"/>
  <c r="C1357" i="1"/>
  <c r="D1356" i="1"/>
  <c r="C1356" i="1"/>
  <c r="G1356" i="1" s="1"/>
  <c r="D1355" i="1"/>
  <c r="C1355" i="1"/>
  <c r="G1355" i="1" s="1"/>
  <c r="H1354" i="1"/>
  <c r="D1354" i="1"/>
  <c r="C1354" i="1"/>
  <c r="G1354" i="1" s="1"/>
  <c r="D1353" i="1"/>
  <c r="H1353" i="1" s="1"/>
  <c r="C1353" i="1"/>
  <c r="D1352" i="1"/>
  <c r="C1352" i="1"/>
  <c r="G1352" i="1" s="1"/>
  <c r="D1351" i="1"/>
  <c r="C1351" i="1"/>
  <c r="G1351" i="1" s="1"/>
  <c r="D1350" i="1"/>
  <c r="C1350" i="1"/>
  <c r="G1350" i="1" s="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D1136" i="1"/>
  <c r="C1136" i="1"/>
  <c r="H1136" i="1" s="1"/>
  <c r="D1135" i="1"/>
  <c r="C1135" i="1"/>
  <c r="H1135" i="1" s="1"/>
  <c r="D1134" i="1"/>
  <c r="C1134" i="1"/>
  <c r="H1134" i="1" s="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D1052" i="1"/>
  <c r="C1052" i="1"/>
  <c r="G1052" i="1" s="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3" i="1" s="1"/>
  <c r="D1032" i="1"/>
  <c r="C1032" i="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G1018" i="1" s="1"/>
  <c r="H1017" i="1"/>
  <c r="G1017" i="1"/>
  <c r="D1017" i="1"/>
  <c r="C1017" i="1"/>
  <c r="H1016" i="1"/>
  <c r="G1016" i="1"/>
  <c r="D1016" i="1"/>
  <c r="C1016" i="1"/>
  <c r="H1015" i="1"/>
  <c r="G1015" i="1"/>
  <c r="D1015" i="1"/>
  <c r="C1015" i="1"/>
  <c r="D1014" i="1"/>
  <c r="H1014" i="1" s="1"/>
  <c r="C1014" i="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H1003" i="1"/>
  <c r="D1003" i="1"/>
  <c r="C1003" i="1"/>
  <c r="H1002" i="1"/>
  <c r="G1002" i="1"/>
  <c r="D1002" i="1"/>
  <c r="C1002" i="1"/>
  <c r="H1001" i="1"/>
  <c r="G1001" i="1"/>
  <c r="D1001" i="1"/>
  <c r="C1001" i="1"/>
  <c r="D1000" i="1"/>
  <c r="C1000" i="1"/>
  <c r="D999" i="1"/>
  <c r="C999" i="1"/>
  <c r="H999" i="1" s="1"/>
  <c r="D998" i="1"/>
  <c r="C998" i="1"/>
  <c r="D997" i="1"/>
  <c r="C997" i="1"/>
  <c r="D996" i="1"/>
  <c r="C996" i="1"/>
  <c r="G996" i="1" s="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H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D645" i="1"/>
  <c r="G645" i="1" s="1"/>
  <c r="C645" i="1"/>
  <c r="D644" i="1"/>
  <c r="H644" i="1" s="1"/>
  <c r="C644" i="1"/>
  <c r="D643" i="1"/>
  <c r="H643" i="1" s="1"/>
  <c r="C643" i="1"/>
  <c r="H642" i="1"/>
  <c r="G642" i="1"/>
  <c r="D642" i="1"/>
  <c r="C642" i="1"/>
  <c r="H641" i="1"/>
  <c r="D641" i="1"/>
  <c r="G641" i="1" s="1"/>
  <c r="C641" i="1"/>
  <c r="C638" i="1"/>
  <c r="D637" i="1"/>
  <c r="H637" i="1" s="1"/>
  <c r="C637"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D412" i="1"/>
  <c r="H412" i="1" s="1"/>
  <c r="C412" i="1"/>
  <c r="D411" i="1"/>
  <c r="G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H291" i="1"/>
  <c r="D291" i="1"/>
  <c r="G291" i="1" s="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G182" i="1"/>
  <c r="D182" i="1"/>
  <c r="C182" i="1"/>
  <c r="D181" i="1"/>
  <c r="H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D174" i="1"/>
  <c r="G174" i="1" s="1"/>
  <c r="C174" i="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D126" i="1"/>
  <c r="G126" i="1" s="1"/>
  <c r="C126" i="1"/>
  <c r="H125" i="1"/>
  <c r="G125" i="1"/>
  <c r="D125" i="1"/>
  <c r="C125" i="1"/>
  <c r="H124" i="1"/>
  <c r="G124" i="1"/>
  <c r="D124" i="1"/>
  <c r="C124" i="1"/>
  <c r="D123" i="1"/>
  <c r="G123" i="1" s="1"/>
  <c r="C123" i="1"/>
  <c r="H122"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C78" i="1"/>
  <c r="H77" i="1"/>
  <c r="G77" i="1"/>
  <c r="D77" i="1"/>
  <c r="C77" i="1"/>
  <c r="H76" i="1"/>
  <c r="D76" i="1"/>
  <c r="G76" i="1" s="1"/>
  <c r="C76" i="1"/>
  <c r="H75" i="1"/>
  <c r="G75" i="1"/>
  <c r="D75" i="1"/>
  <c r="C75" i="1"/>
  <c r="H74" i="1"/>
  <c r="D74" i="1"/>
  <c r="G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49" i="8" l="1"/>
  <c r="D43" i="8" s="1"/>
  <c r="I35" i="3" s="1"/>
  <c r="C1518" i="1"/>
  <c r="C1524" i="1"/>
  <c r="G1524" i="1" s="1"/>
  <c r="G1535" i="1"/>
  <c r="H1536" i="1"/>
  <c r="G1507" i="1"/>
  <c r="H1499" i="1"/>
  <c r="G1499" i="1"/>
  <c r="G1491" i="1"/>
  <c r="H1484" i="1"/>
  <c r="G1483" i="1"/>
  <c r="E141" i="6"/>
  <c r="G1409" i="1"/>
  <c r="H30" i="3"/>
  <c r="C1453" i="1"/>
  <c r="D5" i="7"/>
  <c r="F223" i="9"/>
  <c r="B223" i="9" s="1"/>
  <c r="F221" i="9"/>
  <c r="B221" i="9" s="1"/>
  <c r="H632" i="1"/>
  <c r="G292" i="1"/>
  <c r="G637" i="1"/>
  <c r="H411" i="1"/>
  <c r="E23" i="9"/>
  <c r="B23" i="9" s="1"/>
  <c r="E275" i="9"/>
  <c r="B275" i="9" s="1"/>
  <c r="E22" i="9"/>
  <c r="B22" i="9" s="1"/>
  <c r="G644" i="1"/>
  <c r="G643" i="1"/>
  <c r="H645" i="1"/>
  <c r="F217" i="9"/>
  <c r="B217" i="9" s="1"/>
  <c r="E298" i="9"/>
  <c r="B298" i="9" s="1"/>
  <c r="E294" i="9"/>
  <c r="B294" i="9" s="1"/>
  <c r="E32" i="9"/>
  <c r="B32" i="9" s="1"/>
  <c r="E300" i="9"/>
  <c r="B300" i="9" s="1"/>
  <c r="E303" i="9"/>
  <c r="B303" i="9" s="1"/>
  <c r="G412" i="1"/>
  <c r="F383" i="4"/>
  <c r="G358" i="1"/>
  <c r="G364" i="1"/>
  <c r="E350" i="4"/>
  <c r="D345" i="1" s="1"/>
  <c r="E273" i="9"/>
  <c r="B273" i="9" s="1"/>
  <c r="F643" i="4"/>
  <c r="E644" i="4"/>
  <c r="D638" i="1" s="1"/>
  <c r="F416" i="4"/>
  <c r="F210" i="4"/>
  <c r="G184" i="1"/>
  <c r="E47" i="9"/>
  <c r="B47" i="9" s="1"/>
  <c r="G181" i="1"/>
  <c r="D173" i="1"/>
  <c r="G173" i="1" s="1"/>
  <c r="F220" i="9"/>
  <c r="E43" i="9"/>
  <c r="B43" i="9" s="1"/>
  <c r="G165" i="1"/>
  <c r="F169" i="4"/>
  <c r="H160" i="1"/>
  <c r="E163" i="4"/>
  <c r="D159" i="1" s="1"/>
  <c r="F164" i="4"/>
  <c r="F159" i="4"/>
  <c r="E152" i="4"/>
  <c r="D148" i="1" s="1"/>
  <c r="F218" i="9"/>
  <c r="F153" i="4"/>
  <c r="F128" i="4"/>
  <c r="H123" i="1"/>
  <c r="H121" i="1"/>
  <c r="F125" i="4"/>
  <c r="H78" i="1"/>
  <c r="G78" i="1"/>
  <c r="F82" i="4"/>
  <c r="F77" i="4"/>
  <c r="E34" i="9"/>
  <c r="B34" i="9" s="1"/>
  <c r="E31" i="9"/>
  <c r="B31" i="9" s="1"/>
  <c r="F50" i="4"/>
  <c r="F68" i="4"/>
  <c r="E30" i="9"/>
  <c r="B30" i="9" s="1"/>
  <c r="E293" i="9"/>
  <c r="B293" i="9" s="1"/>
  <c r="F258" i="5"/>
  <c r="C1235" i="1"/>
  <c r="F259" i="5"/>
  <c r="E245" i="5"/>
  <c r="D1222" i="1" s="1"/>
  <c r="F250" i="5"/>
  <c r="F246" i="5"/>
  <c r="E282" i="9"/>
  <c r="B282" i="9" s="1"/>
  <c r="G1216" i="1"/>
  <c r="F239" i="5"/>
  <c r="E309" i="9"/>
  <c r="B309" i="9" s="1"/>
  <c r="H1165" i="1"/>
  <c r="F170" i="5"/>
  <c r="E291" i="9"/>
  <c r="B291" i="9" s="1"/>
  <c r="H1137" i="1"/>
  <c r="E286" i="9"/>
  <c r="B286" i="9" s="1"/>
  <c r="H1052" i="1"/>
  <c r="F70" i="5"/>
  <c r="G1048" i="1"/>
  <c r="G1047" i="1"/>
  <c r="G1050" i="1"/>
  <c r="H1047" i="1"/>
  <c r="H1048" i="1"/>
  <c r="H1050" i="1"/>
  <c r="G1030" i="1"/>
  <c r="G1032" i="1"/>
  <c r="H1032" i="1"/>
  <c r="H1018" i="1"/>
  <c r="G1013" i="1"/>
  <c r="G1014" i="1"/>
  <c r="F35" i="5"/>
  <c r="H1006" i="1"/>
  <c r="G1006" i="1"/>
  <c r="H1004" i="1"/>
  <c r="G1004" i="1"/>
  <c r="G1003" i="1"/>
  <c r="H1000" i="1"/>
  <c r="G1000" i="1"/>
  <c r="G999" i="1"/>
  <c r="H997" i="1"/>
  <c r="E12" i="5"/>
  <c r="D990" i="1" s="1"/>
  <c r="H998" i="1"/>
  <c r="F19" i="5"/>
  <c r="G997" i="1"/>
  <c r="G998" i="1"/>
  <c r="D12" i="5"/>
  <c r="C990" i="1" s="1"/>
  <c r="H996" i="1"/>
  <c r="G991" i="1"/>
  <c r="G993" i="1"/>
  <c r="F13" i="5"/>
  <c r="G987" i="1"/>
  <c r="F8" i="5"/>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H1216" i="1"/>
  <c r="G1217" i="1"/>
  <c r="H1217" i="1"/>
  <c r="G1219" i="1"/>
  <c r="H1219" i="1"/>
  <c r="G1221" i="1"/>
  <c r="H1221" i="1"/>
  <c r="G1223" i="1"/>
  <c r="H1223" i="1"/>
  <c r="G1225" i="1"/>
  <c r="H1225" i="1"/>
  <c r="G1227" i="1"/>
  <c r="H1227" i="1"/>
  <c r="G1229" i="1"/>
  <c r="H1229" i="1"/>
  <c r="G1231" i="1"/>
  <c r="H1231" i="1"/>
  <c r="G1233" i="1"/>
  <c r="H1233"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299" i="1"/>
  <c r="H1299"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331" i="1"/>
  <c r="H1331" i="1"/>
  <c r="G1333" i="1"/>
  <c r="H1333" i="1"/>
  <c r="G1335" i="1"/>
  <c r="H1335" i="1"/>
  <c r="G1337" i="1"/>
  <c r="H1337" i="1"/>
  <c r="G1339" i="1"/>
  <c r="H1339" i="1"/>
  <c r="G1341" i="1"/>
  <c r="H1341" i="1"/>
  <c r="G1343" i="1"/>
  <c r="H1343" i="1"/>
  <c r="G1345" i="1"/>
  <c r="H1345" i="1"/>
  <c r="G1347" i="1"/>
  <c r="H1347" i="1"/>
  <c r="G1349" i="1"/>
  <c r="H1349" i="1"/>
  <c r="G1218" i="1"/>
  <c r="H1218" i="1"/>
  <c r="G1220" i="1"/>
  <c r="H1220"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H1350" i="1"/>
  <c r="H1351" i="1"/>
  <c r="G1353" i="1"/>
  <c r="H1355" i="1"/>
  <c r="G1357" i="1"/>
  <c r="H1359" i="1"/>
  <c r="G1361" i="1"/>
  <c r="H1363" i="1"/>
  <c r="G1365" i="1"/>
  <c r="H1367" i="1"/>
  <c r="G1369" i="1"/>
  <c r="H1371" i="1"/>
  <c r="H1375" i="1"/>
  <c r="H1379" i="1"/>
  <c r="H1383" i="1"/>
  <c r="H1387" i="1"/>
  <c r="H1391" i="1"/>
  <c r="H1395" i="1"/>
  <c r="H1399" i="1"/>
  <c r="H1403" i="1"/>
  <c r="H1407" i="1"/>
  <c r="H1411" i="1"/>
  <c r="H1415" i="1"/>
  <c r="H1419" i="1"/>
  <c r="H1423" i="1"/>
  <c r="H1427" i="1"/>
  <c r="H1431" i="1"/>
  <c r="H1438" i="1"/>
  <c r="J1440" i="1"/>
  <c r="H1447" i="1"/>
  <c r="G1447" i="1"/>
  <c r="J1447" i="1"/>
  <c r="H1457" i="1"/>
  <c r="G1457" i="1"/>
  <c r="I1457" i="1" s="1"/>
  <c r="J1457" i="1"/>
  <c r="H1462" i="1"/>
  <c r="G1462" i="1"/>
  <c r="J1462" i="1"/>
  <c r="H1472" i="1"/>
  <c r="G1472" i="1"/>
  <c r="I1472" i="1" s="1"/>
  <c r="J1472" i="1"/>
  <c r="H1494" i="1"/>
  <c r="G1494" i="1"/>
  <c r="H1510" i="1"/>
  <c r="G1510" i="1"/>
  <c r="G1439" i="1"/>
  <c r="J1439" i="1"/>
  <c r="H1442" i="1"/>
  <c r="G1442" i="1"/>
  <c r="I1442" i="1" s="1"/>
  <c r="H1453" i="1"/>
  <c r="G1453" i="1"/>
  <c r="H1455" i="1"/>
  <c r="G1455" i="1"/>
  <c r="J1455" i="1"/>
  <c r="H1468" i="1"/>
  <c r="G1468" i="1"/>
  <c r="J1468" i="1"/>
  <c r="H1479" i="1"/>
  <c r="G1479" i="1"/>
  <c r="I1479" i="1" s="1"/>
  <c r="J1479" i="1"/>
  <c r="H1490" i="1"/>
  <c r="G1490" i="1"/>
  <c r="H1506" i="1"/>
  <c r="G1506" i="1"/>
  <c r="H1518" i="1"/>
  <c r="G1518" i="1"/>
  <c r="H1522" i="1"/>
  <c r="G1522" i="1"/>
  <c r="H1526" i="1"/>
  <c r="G1526" i="1"/>
  <c r="H1530" i="1"/>
  <c r="G1530" i="1"/>
  <c r="H1534" i="1"/>
  <c r="G1534" i="1"/>
  <c r="H1538" i="1"/>
  <c r="G1538" i="1"/>
  <c r="H1542" i="1"/>
  <c r="G1542" i="1"/>
  <c r="H1546" i="1"/>
  <c r="G1546" i="1"/>
  <c r="J1442" i="1"/>
  <c r="H1451" i="1"/>
  <c r="G1451" i="1"/>
  <c r="J1451" i="1"/>
  <c r="H1461" i="1"/>
  <c r="G1461" i="1"/>
  <c r="H1466" i="1"/>
  <c r="G1466" i="1"/>
  <c r="I1466" i="1" s="1"/>
  <c r="J1466" i="1"/>
  <c r="H1477" i="1"/>
  <c r="G1477" i="1"/>
  <c r="J1477" i="1"/>
  <c r="H1486" i="1"/>
  <c r="G1486" i="1"/>
  <c r="H1502" i="1"/>
  <c r="G1502" i="1"/>
  <c r="H1352" i="1"/>
  <c r="H1356" i="1"/>
  <c r="H1360" i="1"/>
  <c r="H1364" i="1"/>
  <c r="H1368" i="1"/>
  <c r="H1372" i="1"/>
  <c r="H1376" i="1"/>
  <c r="H1380" i="1"/>
  <c r="H1384" i="1"/>
  <c r="H1388" i="1"/>
  <c r="H1392" i="1"/>
  <c r="H1396" i="1"/>
  <c r="H1400" i="1"/>
  <c r="H1404" i="1"/>
  <c r="H1408" i="1"/>
  <c r="H1412" i="1"/>
  <c r="H1416" i="1"/>
  <c r="H1420" i="1"/>
  <c r="H1424" i="1"/>
  <c r="H1428" i="1"/>
  <c r="H1432" i="1"/>
  <c r="H1439" i="1"/>
  <c r="G1440" i="1"/>
  <c r="I1440" i="1" s="1"/>
  <c r="I1443" i="1"/>
  <c r="H1444" i="1"/>
  <c r="G1444" i="1"/>
  <c r="I1444" i="1" s="1"/>
  <c r="H1449" i="1"/>
  <c r="G1449" i="1"/>
  <c r="I1449" i="1" s="1"/>
  <c r="J1449" i="1"/>
  <c r="H1454" i="1"/>
  <c r="G1454" i="1"/>
  <c r="H1459" i="1"/>
  <c r="G1459" i="1"/>
  <c r="J1459" i="1"/>
  <c r="H1464" i="1"/>
  <c r="G1464" i="1"/>
  <c r="I1464" i="1" s="1"/>
  <c r="J1464" i="1"/>
  <c r="H1474" i="1"/>
  <c r="G1474" i="1"/>
  <c r="J1474" i="1"/>
  <c r="H1482" i="1"/>
  <c r="G1482" i="1"/>
  <c r="H1498" i="1"/>
  <c r="G1498" i="1"/>
  <c r="H1514" i="1"/>
  <c r="G1514" i="1"/>
  <c r="J1445" i="1"/>
  <c r="G1550" i="1"/>
  <c r="H1553" i="1"/>
  <c r="G1553" i="1"/>
  <c r="H1557" i="1"/>
  <c r="G1557" i="1"/>
  <c r="H1561" i="1"/>
  <c r="G1561" i="1"/>
  <c r="H1565" i="1"/>
  <c r="G1565" i="1"/>
  <c r="H1569" i="1"/>
  <c r="G1569" i="1"/>
  <c r="H1573" i="1"/>
  <c r="G1573" i="1"/>
  <c r="H1577" i="1"/>
  <c r="G1577" i="1"/>
  <c r="J1441" i="1"/>
  <c r="J1443" i="1"/>
  <c r="G1481" i="1"/>
  <c r="G1485" i="1"/>
  <c r="G1489" i="1"/>
  <c r="G1493" i="1"/>
  <c r="G1497" i="1"/>
  <c r="G1501" i="1"/>
  <c r="G1505" i="1"/>
  <c r="G1509" i="1"/>
  <c r="G1513" i="1"/>
  <c r="G1480" i="1"/>
  <c r="G1554" i="1"/>
  <c r="G1558" i="1"/>
  <c r="G1562" i="1"/>
  <c r="G1566" i="1"/>
  <c r="G1570" i="1"/>
  <c r="G1574" i="1"/>
  <c r="G1578" i="1"/>
  <c r="E298" i="4"/>
  <c r="D44" i="4"/>
  <c r="D124" i="4"/>
  <c r="E133" i="4"/>
  <c r="D129" i="1" s="1"/>
  <c r="D152" i="4"/>
  <c r="D196" i="4"/>
  <c r="E263" i="4"/>
  <c r="D259" i="1" s="1"/>
  <c r="D299" i="4"/>
  <c r="F363" i="4"/>
  <c r="F599" i="4"/>
  <c r="D593" i="4"/>
  <c r="D7" i="4"/>
  <c r="F65" i="4"/>
  <c r="F91" i="4"/>
  <c r="D139" i="4"/>
  <c r="D163" i="4"/>
  <c r="D344" i="4"/>
  <c r="D350" i="4"/>
  <c r="F421" i="4"/>
  <c r="D459" i="4"/>
  <c r="F473" i="4"/>
  <c r="D484" i="4"/>
  <c r="D515" i="4"/>
  <c r="D567" i="4"/>
  <c r="F581" i="4"/>
  <c r="F12" i="5"/>
  <c r="F69" i="5"/>
  <c r="D106" i="4"/>
  <c r="F352" i="4"/>
  <c r="F364" i="4"/>
  <c r="E529" i="4"/>
  <c r="D42" i="8"/>
  <c r="D528" i="4"/>
  <c r="E5" i="7"/>
  <c r="E290" i="9"/>
  <c r="B290" i="9" s="1"/>
  <c r="D177" i="5"/>
  <c r="E70" i="9"/>
  <c r="B70" i="9" s="1"/>
  <c r="E74" i="9"/>
  <c r="B74" i="9" s="1"/>
  <c r="E78" i="9"/>
  <c r="B78" i="9" s="1"/>
  <c r="E82" i="9"/>
  <c r="B82" i="9" s="1"/>
  <c r="E86" i="9"/>
  <c r="B86" i="9" s="1"/>
  <c r="E90" i="9"/>
  <c r="B90" i="9" s="1"/>
  <c r="E94" i="9"/>
  <c r="B94" i="9" s="1"/>
  <c r="E98" i="9"/>
  <c r="B98" i="9" s="1"/>
  <c r="E102" i="9"/>
  <c r="B102" i="9" s="1"/>
  <c r="E106" i="9"/>
  <c r="B106" i="9" s="1"/>
  <c r="E310" i="9"/>
  <c r="B310" i="9" s="1"/>
  <c r="E87" i="5"/>
  <c r="D1065" i="1" s="1"/>
  <c r="D118" i="5"/>
  <c r="D146" i="5"/>
  <c r="E176" i="5"/>
  <c r="E238" i="5"/>
  <c r="D245" i="5"/>
  <c r="D237" i="5" s="1"/>
  <c r="E258" i="5"/>
  <c r="D1235" i="1" s="1"/>
  <c r="G1235" i="1" s="1"/>
  <c r="F190" i="5"/>
  <c r="D206" i="5"/>
  <c r="F5" i="6"/>
  <c r="D35" i="6"/>
  <c r="D141" i="6"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E166" i="9" s="1"/>
  <c r="B166" i="9" s="1"/>
  <c r="H165" i="9"/>
  <c r="G191" i="9"/>
  <c r="E191" i="9" s="1"/>
  <c r="B191" i="9" s="1"/>
  <c r="G165" i="9"/>
  <c r="G164" i="9"/>
  <c r="E164" i="9" s="1"/>
  <c r="B164" i="9" s="1"/>
  <c r="G163" i="9"/>
  <c r="E163" i="9" s="1"/>
  <c r="B163" i="9" s="1"/>
  <c r="G162" i="9"/>
  <c r="E162" i="9" s="1"/>
  <c r="B162" i="9" s="1"/>
  <c r="G161" i="9"/>
  <c r="E161" i="9" s="1"/>
  <c r="B161" i="9" s="1"/>
  <c r="G192" i="9"/>
  <c r="E192" i="9" s="1"/>
  <c r="B192" i="9" s="1"/>
  <c r="I10" i="9"/>
  <c r="B218" i="9"/>
  <c r="B222" i="9"/>
  <c r="B228" i="9"/>
  <c r="B240" i="9"/>
  <c r="B246" i="9"/>
  <c r="B256" i="9"/>
  <c r="B262" i="9"/>
  <c r="B216" i="9"/>
  <c r="B220" i="9"/>
  <c r="B230" i="9"/>
  <c r="B238" i="9"/>
  <c r="B248" i="9"/>
  <c r="B254" i="9"/>
  <c r="B264" i="9"/>
  <c r="B270" i="9"/>
  <c r="H1524" i="1" l="1"/>
  <c r="I28" i="3"/>
  <c r="D1435" i="1"/>
  <c r="H29" i="3"/>
  <c r="C1436" i="1"/>
  <c r="I1455" i="1"/>
  <c r="H638" i="1"/>
  <c r="G638" i="1"/>
  <c r="H173" i="1"/>
  <c r="E6" i="4"/>
  <c r="G990" i="1"/>
  <c r="H990" i="1"/>
  <c r="E7" i="5"/>
  <c r="I20" i="3" s="1"/>
  <c r="D7" i="5"/>
  <c r="H20" i="3" s="1"/>
  <c r="F141" i="6"/>
  <c r="H28" i="3"/>
  <c r="C1435" i="1"/>
  <c r="G311" i="9"/>
  <c r="E311" i="9" s="1"/>
  <c r="B311" i="9" s="1"/>
  <c r="F206" i="5"/>
  <c r="C1183" i="1"/>
  <c r="E237" i="5"/>
  <c r="E175" i="5" s="1"/>
  <c r="D1152" i="1" s="1"/>
  <c r="D1215" i="1"/>
  <c r="F118" i="5"/>
  <c r="C1096" i="1"/>
  <c r="G308" i="9"/>
  <c r="E308" i="9" s="1"/>
  <c r="B308" i="9" s="1"/>
  <c r="F177" i="5"/>
  <c r="D176" i="5"/>
  <c r="C1154" i="1"/>
  <c r="I29" i="3"/>
  <c r="D1436" i="1"/>
  <c r="K1451" i="9"/>
  <c r="G314" i="9"/>
  <c r="E314" i="9" s="1"/>
  <c r="B314" i="9" s="1"/>
  <c r="I34" i="3"/>
  <c r="C1517" i="1"/>
  <c r="F567" i="4"/>
  <c r="C561" i="1"/>
  <c r="F459" i="4"/>
  <c r="C453" i="1"/>
  <c r="F163" i="4"/>
  <c r="C159" i="1"/>
  <c r="F7" i="4"/>
  <c r="D6" i="4"/>
  <c r="C3" i="1"/>
  <c r="G21" i="9"/>
  <c r="H21" i="9"/>
  <c r="F152" i="4"/>
  <c r="D151" i="4"/>
  <c r="C148" i="1"/>
  <c r="E407" i="4"/>
  <c r="D402" i="1" s="1"/>
  <c r="D293" i="1"/>
  <c r="F263" i="4"/>
  <c r="H23" i="3"/>
  <c r="C1214" i="1"/>
  <c r="H1065" i="1"/>
  <c r="G1065" i="1"/>
  <c r="D68" i="5"/>
  <c r="G313" i="9"/>
  <c r="E313" i="9" s="1"/>
  <c r="F106" i="4"/>
  <c r="C102" i="1"/>
  <c r="F515" i="4"/>
  <c r="C509" i="1"/>
  <c r="F139" i="4"/>
  <c r="C135" i="1"/>
  <c r="F593" i="4"/>
  <c r="C587" i="1"/>
  <c r="F299" i="4"/>
  <c r="D298" i="4"/>
  <c r="C294" i="1"/>
  <c r="G129" i="1"/>
  <c r="H129" i="1"/>
  <c r="F133" i="4"/>
  <c r="E151" i="4"/>
  <c r="I1474" i="1"/>
  <c r="I1477" i="1"/>
  <c r="I1451" i="1"/>
  <c r="I1468" i="1"/>
  <c r="I1462" i="1"/>
  <c r="H1235" i="1"/>
  <c r="F35" i="6"/>
  <c r="H25" i="3"/>
  <c r="C1329" i="1"/>
  <c r="H19" i="9"/>
  <c r="E19" i="9" s="1"/>
  <c r="B19" i="9" s="1"/>
  <c r="I22" i="3"/>
  <c r="D1153" i="1"/>
  <c r="G318" i="9"/>
  <c r="E318" i="9" s="1"/>
  <c r="D636" i="4"/>
  <c r="F528" i="4"/>
  <c r="C522" i="1"/>
  <c r="E528" i="4"/>
  <c r="D523" i="1"/>
  <c r="F484" i="4"/>
  <c r="C478" i="1"/>
  <c r="D408" i="4"/>
  <c r="F350" i="4"/>
  <c r="C345" i="1"/>
  <c r="G316" i="9"/>
  <c r="E316" i="9" s="1"/>
  <c r="H259" i="1"/>
  <c r="G259" i="1"/>
  <c r="F124" i="4"/>
  <c r="C120" i="1"/>
  <c r="E412" i="4"/>
  <c r="I16" i="3"/>
  <c r="D2" i="1"/>
  <c r="E165" i="9"/>
  <c r="B165" i="9" s="1"/>
  <c r="F213" i="9"/>
  <c r="B213" i="9" s="1"/>
  <c r="F245" i="5"/>
  <c r="C1222" i="1"/>
  <c r="F146" i="5"/>
  <c r="C1124" i="1"/>
  <c r="E408" i="4"/>
  <c r="D403" i="1" s="1"/>
  <c r="E68" i="5"/>
  <c r="F344" i="4"/>
  <c r="C339" i="1"/>
  <c r="F238" i="5"/>
  <c r="D420" i="4"/>
  <c r="F196" i="4"/>
  <c r="C192" i="1"/>
  <c r="F44" i="4"/>
  <c r="C40" i="1"/>
  <c r="I1459" i="1"/>
  <c r="I1439" i="1"/>
  <c r="I1447" i="1"/>
  <c r="F237" i="5" l="1"/>
  <c r="D6" i="5"/>
  <c r="C984" i="1" s="1"/>
  <c r="D985" i="1"/>
  <c r="F7" i="5"/>
  <c r="C985" i="1"/>
  <c r="H985" i="1" s="1"/>
  <c r="G192" i="1"/>
  <c r="H192" i="1"/>
  <c r="H339" i="1"/>
  <c r="G339" i="1"/>
  <c r="H1124" i="1"/>
  <c r="G1124" i="1"/>
  <c r="H523" i="1"/>
  <c r="G523" i="1"/>
  <c r="F636" i="4"/>
  <c r="C630" i="1"/>
  <c r="D407" i="4"/>
  <c r="F298" i="4"/>
  <c r="C293" i="1"/>
  <c r="H135" i="1"/>
  <c r="G135" i="1"/>
  <c r="H102" i="1"/>
  <c r="G102" i="1"/>
  <c r="I23" i="3"/>
  <c r="D1214" i="1"/>
  <c r="G1214" i="1" s="1"/>
  <c r="E639" i="4"/>
  <c r="D407" i="1"/>
  <c r="F408" i="4"/>
  <c r="C403" i="1"/>
  <c r="E636" i="4"/>
  <c r="D630" i="1" s="1"/>
  <c r="D522" i="1"/>
  <c r="E635" i="4"/>
  <c r="D629" i="1" s="1"/>
  <c r="H148" i="1"/>
  <c r="G148" i="1"/>
  <c r="E21" i="9"/>
  <c r="H159" i="1"/>
  <c r="G159" i="1"/>
  <c r="H561" i="1"/>
  <c r="G561" i="1"/>
  <c r="H1154" i="1"/>
  <c r="G1154" i="1"/>
  <c r="H1096" i="1"/>
  <c r="G1096" i="1"/>
  <c r="H1183" i="1"/>
  <c r="G1183" i="1"/>
  <c r="G1435" i="1"/>
  <c r="H1435" i="1"/>
  <c r="E317" i="9"/>
  <c r="B318" i="9"/>
  <c r="H40" i="1"/>
  <c r="G40" i="1"/>
  <c r="D635" i="4"/>
  <c r="F420" i="4"/>
  <c r="C414" i="1"/>
  <c r="I21" i="3"/>
  <c r="D1046" i="1"/>
  <c r="E6" i="5"/>
  <c r="G285" i="9" s="1"/>
  <c r="E285" i="9" s="1"/>
  <c r="B285" i="9" s="1"/>
  <c r="G1222" i="1"/>
  <c r="H1222" i="1"/>
  <c r="G120" i="1"/>
  <c r="H120" i="1"/>
  <c r="B316" i="9"/>
  <c r="E315" i="9"/>
  <c r="I10" i="3" s="1"/>
  <c r="H478" i="1"/>
  <c r="G478" i="1"/>
  <c r="H522" i="1"/>
  <c r="G522" i="1"/>
  <c r="G1329" i="1"/>
  <c r="H1329" i="1"/>
  <c r="H9" i="3"/>
  <c r="H587" i="1"/>
  <c r="G587" i="1"/>
  <c r="H509" i="1"/>
  <c r="G509" i="1"/>
  <c r="E312" i="9"/>
  <c r="B313" i="9"/>
  <c r="H1214" i="1"/>
  <c r="D289" i="4"/>
  <c r="F151" i="4"/>
  <c r="H17" i="3"/>
  <c r="C147" i="1"/>
  <c r="H3" i="1"/>
  <c r="G3" i="1"/>
  <c r="F176" i="5"/>
  <c r="D175" i="5"/>
  <c r="H22" i="3"/>
  <c r="C1153" i="1"/>
  <c r="H345" i="1"/>
  <c r="G345" i="1"/>
  <c r="I17" i="3"/>
  <c r="E289" i="4"/>
  <c r="D147" i="1"/>
  <c r="H294" i="1"/>
  <c r="G294" i="1"/>
  <c r="F68" i="5"/>
  <c r="H21" i="3"/>
  <c r="C1046" i="1"/>
  <c r="D290" i="4"/>
  <c r="D412" i="4"/>
  <c r="F6" i="4"/>
  <c r="H16" i="3"/>
  <c r="C2" i="1"/>
  <c r="H453" i="1"/>
  <c r="G453" i="1"/>
  <c r="H1517" i="1"/>
  <c r="G1517" i="1"/>
  <c r="H11" i="3"/>
  <c r="G1436" i="1"/>
  <c r="H1436" i="1"/>
  <c r="H1215" i="1"/>
  <c r="G1215" i="1"/>
  <c r="G985" i="1" l="1"/>
  <c r="F6" i="5"/>
  <c r="C286" i="1"/>
  <c r="H1046" i="1"/>
  <c r="G1046" i="1"/>
  <c r="F175" i="5"/>
  <c r="C1152" i="1"/>
  <c r="H147" i="1"/>
  <c r="G147" i="1"/>
  <c r="K3" i="9"/>
  <c r="I9" i="3"/>
  <c r="H414" i="1"/>
  <c r="G414" i="1"/>
  <c r="H630" i="1"/>
  <c r="G630" i="1"/>
  <c r="H2" i="1"/>
  <c r="G2" i="1"/>
  <c r="N3" i="9"/>
  <c r="I11" i="3"/>
  <c r="D639" i="4"/>
  <c r="F412" i="4"/>
  <c r="C407" i="1"/>
  <c r="H278" i="9"/>
  <c r="D984" i="1"/>
  <c r="H984" i="1" s="1"/>
  <c r="H403" i="1"/>
  <c r="G403" i="1"/>
  <c r="D633" i="1"/>
  <c r="H293" i="1"/>
  <c r="G293" i="1"/>
  <c r="E413" i="4"/>
  <c r="E291" i="4"/>
  <c r="D287" i="1" s="1"/>
  <c r="D285" i="1"/>
  <c r="E290" i="4"/>
  <c r="D286" i="1" s="1"/>
  <c r="H1153" i="1"/>
  <c r="G1153" i="1"/>
  <c r="F635" i="4"/>
  <c r="C629" i="1"/>
  <c r="D413" i="4"/>
  <c r="D291" i="4"/>
  <c r="F289" i="4"/>
  <c r="C285" i="1"/>
  <c r="G278" i="9"/>
  <c r="B21" i="9"/>
  <c r="F407" i="4"/>
  <c r="C402" i="1"/>
  <c r="G984" i="1" l="1"/>
  <c r="H285" i="1"/>
  <c r="G285" i="1"/>
  <c r="H402" i="1"/>
  <c r="G402" i="1"/>
  <c r="E278" i="9"/>
  <c r="D640" i="4"/>
  <c r="D415" i="4"/>
  <c r="F413" i="4"/>
  <c r="C408" i="1"/>
  <c r="H8" i="3"/>
  <c r="D641" i="4"/>
  <c r="F639" i="4"/>
  <c r="C633" i="1"/>
  <c r="E640" i="4"/>
  <c r="E415" i="4"/>
  <c r="D410" i="1" s="1"/>
  <c r="D408" i="1"/>
  <c r="E414" i="4"/>
  <c r="D409" i="1" s="1"/>
  <c r="H407" i="1"/>
  <c r="G407" i="1"/>
  <c r="H629" i="1"/>
  <c r="G629" i="1"/>
  <c r="H1152" i="1"/>
  <c r="G1152" i="1"/>
  <c r="H286" i="1"/>
  <c r="G286" i="1"/>
  <c r="F291" i="4"/>
  <c r="C287" i="1"/>
  <c r="D414" i="4"/>
  <c r="F290" i="4"/>
  <c r="F414" i="4" l="1"/>
  <c r="C409" i="1"/>
  <c r="H287" i="1"/>
  <c r="G287" i="1"/>
  <c r="F641" i="4"/>
  <c r="C635" i="1"/>
  <c r="F415" i="4"/>
  <c r="C410" i="1"/>
  <c r="M3" i="9"/>
  <c r="D642" i="4"/>
  <c r="F640" i="4"/>
  <c r="C634" i="1"/>
  <c r="E642" i="4"/>
  <c r="D634" i="1"/>
  <c r="E641" i="4"/>
  <c r="H633" i="1"/>
  <c r="G633" i="1"/>
  <c r="H408" i="1"/>
  <c r="G408" i="1"/>
  <c r="E277" i="9"/>
  <c r="I8" i="3" s="1"/>
  <c r="B278" i="9"/>
  <c r="H410" i="1" l="1"/>
  <c r="G410" i="1"/>
  <c r="F642" i="4"/>
  <c r="D646" i="4"/>
  <c r="C636" i="1"/>
  <c r="E646" i="4"/>
  <c r="D636" i="1"/>
  <c r="H634" i="1"/>
  <c r="G634" i="1"/>
  <c r="D645" i="4"/>
  <c r="H409" i="1"/>
  <c r="G409" i="1"/>
  <c r="E645" i="4"/>
  <c r="D635" i="1"/>
  <c r="H635" i="1" s="1"/>
  <c r="F645" i="4" l="1"/>
  <c r="H18" i="3"/>
  <c r="C639" i="1"/>
  <c r="G276" i="9"/>
  <c r="E276" i="9" s="1"/>
  <c r="B276" i="9" s="1"/>
  <c r="F646" i="4"/>
  <c r="H19" i="3"/>
  <c r="C640" i="1"/>
  <c r="H7" i="3"/>
  <c r="I18" i="3"/>
  <c r="D639" i="1"/>
  <c r="I19" i="3"/>
  <c r="D640" i="1"/>
  <c r="G635" i="1"/>
  <c r="H636" i="1"/>
  <c r="G636" i="1"/>
  <c r="J3" i="9" l="1"/>
  <c r="H640" i="1"/>
  <c r="G640" i="1"/>
  <c r="H639" i="1"/>
  <c r="G639" i="1"/>
  <c r="G274" i="9" l="1"/>
  <c r="M272" i="9"/>
  <c r="L272" i="9"/>
  <c r="H274" i="9"/>
  <c r="G17" i="9"/>
  <c r="L16" i="9"/>
  <c r="H15" i="9"/>
  <c r="H18" i="9"/>
  <c r="G18" i="9"/>
  <c r="I17" i="9"/>
  <c r="G16" i="9"/>
  <c r="M15" i="9"/>
  <c r="I12" i="9"/>
  <c r="J11" i="9"/>
  <c r="K10" i="9"/>
  <c r="I8" i="9"/>
  <c r="J7" i="9"/>
  <c r="K6" i="9"/>
  <c r="K5" i="9"/>
  <c r="J10" i="9"/>
  <c r="M16" i="9"/>
  <c r="J8" i="9"/>
  <c r="G15" i="9"/>
  <c r="I6" i="9"/>
  <c r="K12" i="9"/>
  <c r="I13" i="9"/>
  <c r="J6" i="9"/>
  <c r="I11" i="9"/>
  <c r="H17" i="9"/>
  <c r="I9" i="9"/>
  <c r="H16" i="9"/>
  <c r="K8" i="9"/>
  <c r="J13" i="9"/>
  <c r="J17" i="9"/>
  <c r="I7" i="9"/>
  <c r="K13" i="9"/>
  <c r="I5" i="9"/>
  <c r="K11" i="9"/>
  <c r="J9" i="9"/>
  <c r="J5" i="9"/>
  <c r="K9" i="9"/>
  <c r="L15" i="9"/>
  <c r="K7" i="9"/>
  <c r="J12" i="9"/>
  <c r="F272" i="9" l="1"/>
  <c r="E18" i="9"/>
  <c r="B18" i="9" s="1"/>
  <c r="E274" i="9"/>
  <c r="E15" i="9"/>
  <c r="F15" i="9"/>
  <c r="E13" i="9"/>
  <c r="B13" i="9" s="1"/>
  <c r="E11" i="9"/>
  <c r="B11" i="9" s="1"/>
  <c r="E6" i="9"/>
  <c r="B6" i="9" s="1"/>
  <c r="E10" i="9"/>
  <c r="B10" i="9" s="1"/>
  <c r="E8" i="9"/>
  <c r="B8" i="9" s="1"/>
  <c r="E7" i="9"/>
  <c r="B7" i="9" s="1"/>
  <c r="E16" i="9"/>
  <c r="B272" i="9"/>
  <c r="F20" i="9"/>
  <c r="E9" i="9"/>
  <c r="B9" i="9" s="1"/>
  <c r="F16" i="9"/>
  <c r="E5" i="9"/>
  <c r="E12" i="9"/>
  <c r="B12" i="9" s="1"/>
  <c r="E17" i="9"/>
  <c r="B17" i="9" s="1"/>
  <c r="B274" i="9"/>
  <c r="E20" i="9"/>
  <c r="I7" i="3" s="1"/>
  <c r="B15" i="9" l="1"/>
  <c r="F14" i="9"/>
  <c r="F3" i="9" s="1"/>
  <c r="B16"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<sst xmlns="http://schemas.openxmlformats.org/spreadsheetml/2006/main" count="4374" uniqueCount="3426">
  <si>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</si>
  <si>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</si>
  <si>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</si>
  <si>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</si>
  <si>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</si>
  <si>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</si>
  <si>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</si>
  <si>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</si>
  <si>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</si>
  <si>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</si>
  <si>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</si>
  <si>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</si>
  <si>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</si>
  <si>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</si>
  <si>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</si>
  <si>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</si>
  <si>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</si>
  <si>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</si>
  <si>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</si>
  <si>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</si>
  <si>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</si>
  <si>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</si>
  <si>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</si>
  <si>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</si>
  <si>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</si>
  <si>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</si>
  <si>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</si>
  <si>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</si>
  <si>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</si>
  <si>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</si>
  <si>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</si>
  <si>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</si>
  <si>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</si>
  <si>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</si>
  <si>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</si>
  <si>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</si>
  <si>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</si>
  <si>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</si>
  <si>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</si>
  <si>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</si>
  <si>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</si>
  <si>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</si>
  <si>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</si>
  <si>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</si>
  <si>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</si>
  <si>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</si>
  <si>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</si>
  <si>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</si>
  <si>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12315 - Osnovna škola dr. Franje Tuđmana Brela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</si>
  <si>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</si>
  <si>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</si>
  <si>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</si>
  <si>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</si>
  <si>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</si>
  <si>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</si>
  <si>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</si>
  <si>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</si>
  <si>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</si>
  <si>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</si>
  <si>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</si>
  <si>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</si>
  <si>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</si>
  <si>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</si>
  <si>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</si>
  <si>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</si>
  <si>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</si>
  <si>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</si>
  <si>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</si>
  <si>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</si>
  <si>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</si>
  <si>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</si>
  <si>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</si>
  <si>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</si>
  <si>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</si>
  <si>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</si>
  <si>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</si>
  <si>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</si>
  <si>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</si>
  <si>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</si>
  <si>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</si>
  <si>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</si>
  <si>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</si>
  <si>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</si>
  <si>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</si>
  <si>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</si>
  <si>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</si>
  <si>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</si>
  <si>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</si>
  <si>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</si>
  <si>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</si>
  <si>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</si>
  <si>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</si>
  <si>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</si>
  <si>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</si>
  <si>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</si>
  <si>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</si>
  <si>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</si>
  <si>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</si>
  <si>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</si>
  <si>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</si>
  <si>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</si>
  <si>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</si>
  <si>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</si>
  <si>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</si>
  <si>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</si>
  <si>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</si>
  <si>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</si>
  <si>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</si>
  <si>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</si>
  <si>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</si>
  <si>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</si>
  <si>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</si>
  <si>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</si>
  <si>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</si>
  <si>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</si>
  <si>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</si>
  <si>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</si>
  <si>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</si>
  <si>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</si>
  <si>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</si>
  <si>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</si>
  <si>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</si>
  <si>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</si>
  <si>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</si>
  <si>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</si>
  <si>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</si>
  <si>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</si>
  <si>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</si>
  <si>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</si>
  <si>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</si>
  <si>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</si>
  <si>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</si>
  <si>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</si>
  <si>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</si>
  <si>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</si>
  <si>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</si>
  <si>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</si>
  <si>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</si>
  <si>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</si>
  <si>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</si>
  <si>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</si>
  <si>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</si>
  <si>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</si>
  <si>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</si>
  <si>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</si>
  <si>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</si>
  <si>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</si>
  <si>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</si>
  <si>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</si>
  <si>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</si>
  <si>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</si>
  <si>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</si>
  <si>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</si>
  <si>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</si>
  <si>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</si>
  <si>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</si>
  <si>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</si>
  <si>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</si>
  <si>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</si>
  <si>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</si>
  <si>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</si>
  <si>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</si>
  <si>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</si>
  <si>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</si>
  <si>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</si>
  <si>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</si>
  <si>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</si>
  <si>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</si>
  <si>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</si>
  <si>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</si>
  <si>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</si>
  <si>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</si>
  <si>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</si>
  <si>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</si>
  <si>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</si>
  <si>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</si>
  <si>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</si>
  <si>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</si>
  <si>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</si>
  <si>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</si>
  <si>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</si>
  <si>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</si>
  <si>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</si>
  <si>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</si>
  <si>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</si>
  <si>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</si>
  <si>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</si>
  <si>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</si>
  <si>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</si>
  <si>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</si>
  <si>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</si>
  <si>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</si>
  <si>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</si>
  <si>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</si>
  <si>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</si>
  <si>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</si>
  <si>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</si>
  <si>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</si>
  <si>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</si>
  <si>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</si>
  <si>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</si>
  <si>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</si>
  <si>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</si>
  <si>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</si>
  <si>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</si>
  <si>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</si>
  <si>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</si>
  <si>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</si>
  <si>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</si>
  <si>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</si>
  <si>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</si>
  <si>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</si>
  <si>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</si>
  <si>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</si>
  <si>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</si>
  <si>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</si>
  <si>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</si>
  <si>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</si>
  <si>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</si>
  <si>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</si>
  <si>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</si>
  <si>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</si>
  <si>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</si>
  <si>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</si>
  <si>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</si>
  <si>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</si>
  <si>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</si>
  <si>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</si>
  <si>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</si>
  <si>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</si>
  <si>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</si>
  <si>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</si>
  <si>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</si>
  <si>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</si>
  <si>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</si>
  <si>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</si>
  <si>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</si>
  <si>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</si>
  <si>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</si>
  <si>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</si>
  <si>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</si>
  <si>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</si>
  <si>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</si>
  <si>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</si>
  <si>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</si>
  <si>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</si>
  <si>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</si>
  <si>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</si>
  <si>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</si>
  <si>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</si>
  <si>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</si>
  <si>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</si>
  <si>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</si>
  <si>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</si>
  <si>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</si>
  <si>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</si>
  <si>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</si>
  <si>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</si>
  <si>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</si>
  <si>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</si>
  <si>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</si>
  <si>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</si>
  <si>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</si>
  <si>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</si>
  <si>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</si>
  <si>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</si>
  <si>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</si>
  <si>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</si>
  <si>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</si>
  <si>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</si>
  <si>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</si>
  <si>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</si>
  <si>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</si>
  <si>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</si>
  <si>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</si>
  <si>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</si>
  <si>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</si>
  <si>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</si>
  <si>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</si>
  <si>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</si>
  <si>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</si>
  <si>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</si>
  <si>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</si>
  <si>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</si>
  <si>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</si>
  <si>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</si>
  <si>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</si>
  <si>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</si>
  <si>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</si>
  <si>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</si>
  <si>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</si>
  <si>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</si>
  <si>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</si>
  <si>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</si>
  <si>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</si>
  <si>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</si>
  <si>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</si>
  <si>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</si>
  <si>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</si>
  <si>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</si>
  <si>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</si>
  <si>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</si>
  <si>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</si>
  <si>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</si>
  <si>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</si>
  <si>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</si>
  <si>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</si>
  <si>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</si>
  <si>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</si>
  <si>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</si>
  <si>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</si>
  <si>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</si>
  <si>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</si>
  <si>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</si>
  <si>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</si>
  <si>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</si>
  <si>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</si>
  <si>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</si>
  <si>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</si>
  <si>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</si>
  <si>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</si>
  <si>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</si>
  <si>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</si>
  <si>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</si>
  <si>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</si>
  <si>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</si>
  <si>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</si>
  <si>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</si>
  <si>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</si>
  <si>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</si>
  <si>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</si>
  <si>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</si>
  <si>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</si>
  <si>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</si>
  <si>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</si>
  <si>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</si>
  <si>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</si>
  <si>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</si>
  <si>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</si>
  <si>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</si>
  <si>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</si>
  <si>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</si>
  <si>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</si>
  <si>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</si>
  <si>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</si>
  <si>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</si>
  <si>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</si>
  <si>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</si>
  <si>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</si>
  <si>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</si>
  <si>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</si>
  <si>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</si>
  <si>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</si>
  <si>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</si>
  <si>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</si>
  <si>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</si>
  <si>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</si>
  <si>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</si>
  <si>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</si>
  <si>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</si>
  <si>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</si>
  <si>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</si>
  <si>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</si>
  <si>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</si>
  <si>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</si>
  <si>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</si>
  <si>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</si>
  <si>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</si>
  <si>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</si>
  <si>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</si>
  <si>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</si>
  <si>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</si>
  <si>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</si>
  <si>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</si>
  <si>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</si>
  <si>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</si>
  <si>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</si>
  <si>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</si>
  <si>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</si>
  <si>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</si>
  <si>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</si>
  <si>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</si>
  <si>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</si>
  <si>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</si>
  <si>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</si>
  <si>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</si>
  <si>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</si>
  <si>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</si>
  <si>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</si>
  <si>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</si>
  <si>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</si>
  <si>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</si>
  <si>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</si>
  <si>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</si>
  <si>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</si>
  <si>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</si>
  <si>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</si>
  <si>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</si>
  <si>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</si>
  <si>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</si>
  <si>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</si>
  <si>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</si>
  <si>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</si>
  <si>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</si>
  <si>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</si>
  <si>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</si>
  <si>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</si>
  <si>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</si>
  <si>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</si>
  <si>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</si>
  <si>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</si>
  <si>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</si>
  <si>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</si>
  <si>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</si>
  <si>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</si>
  <si>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</si>
  <si>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</si>
  <si>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</si>
  <si>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</si>
  <si>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</si>
  <si>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</si>
  <si>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</si>
  <si>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</si>
  <si>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</si>
  <si>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</si>
  <si>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</si>
  <si>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</si>
  <si>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</si>
  <si>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</si>
  <si>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</si>
  <si>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</si>
  <si>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</si>
  <si>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</si>
  <si>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</si>
  <si>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</si>
  <si>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</si>
  <si>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</si>
  <si>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</si>
  <si>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</si>
  <si>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</si>
  <si>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</si>
  <si>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</si>
  <si>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</si>
  <si>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</si>
  <si>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</si>
  <si>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</si>
  <si>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</si>
  <si>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</si>
  <si>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</si>
  <si>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</si>
  <si>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</si>
  <si>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</si>
  <si>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</si>
  <si>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</si>
  <si>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</si>
  <si>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</si>
  <si>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</si>
  <si>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</si>
  <si>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</si>
  <si>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</si>
  <si>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</si>
  <si>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</si>
  <si>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</si>
  <si>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</si>
  <si>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</si>
  <si>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</si>
  <si>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</si>
  <si>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</si>
  <si>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</si>
  <si>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</si>
  <si>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</si>
  <si>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</si>
  <si>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</si>
  <si>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</si>
  <si>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</si>
  <si>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</si>
  <si>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</si>
  <si>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</si>
  <si>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</si>
  <si>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</si>
  <si>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</si>
  <si>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</si>
  <si>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</si>
  <si>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</si>
  <si>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</si>
  <si>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</si>
  <si>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</si>
  <si>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</si>
  <si>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</si>
  <si>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</si>
  <si>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</si>
  <si>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</si>
  <si>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</si>
  <si>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</si>
  <si>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</si>
  <si>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</si>
  <si>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</si>
  <si>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</si>
  <si>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</si>
  <si>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</si>
  <si>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</si>
  <si>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</si>
  <si>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</si>
  <si>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</si>
  <si>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</si>
  <si>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</si>
  <si>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</si>
  <si>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</si>
  <si>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</si>
  <si>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</si>
  <si>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</si>
  <si>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</si>
  <si>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</si>
  <si>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</si>
  <si>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</si>
  <si>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</si>
  <si>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</si>
  <si>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</si>
  <si>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</si>
  <si>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</si>
  <si>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</si>
  <si>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</si>
  <si>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</si>
  <si>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</si>
  <si>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</si>
  <si>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</si>
  <si>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</si>
  <si>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</si>
  <si>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</si>
  <si>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</si>
  <si>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</si>
  <si>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</si>
  <si>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</si>
  <si>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</si>
  <si>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</si>
  <si>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</si>
  <si>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</si>
  <si>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</si>
  <si>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</si>
  <si>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</si>
  <si>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</si>
  <si>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</si>
  <si>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</si>
  <si>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</si>
  <si>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</si>
  <si>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</si>
  <si>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</si>
  <si>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</si>
  <si>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</si>
  <si>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</si>
  <si>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</si>
  <si>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</si>
  <si>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</si>
  <si>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</si>
  <si>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</si>
  <si>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</si>
  <si>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</si>
  <si>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</si>
  <si>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</si>
  <si>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</si>
  <si>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</si>
  <si>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</si>
  <si>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</si>
  <si>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</si>
  <si>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</si>
  <si>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</si>
  <si>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</si>
  <si>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</si>
  <si>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</si>
  <si>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</si>
  <si>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</si>
  <si>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</si>
  <si>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</si>
  <si>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</si>
  <si>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</si>
  <si>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</si>
  <si>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</si>
  <si>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</si>
  <si>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</si>
  <si>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</si>
  <si>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</si>
  <si>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</si>
  <si>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</si>
  <si>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</si>
  <si>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</si>
  <si>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</si>
  <si>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</si>
  <si>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</si>
  <si>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</si>
  <si>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</si>
  <si>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</si>
  <si>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</si>
  <si>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</si>
  <si>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</si>
  <si>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</si>
  <si>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</si>
  <si>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</si>
  <si>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</si>
  <si>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</si>
  <si>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</si>
  <si>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</si>
  <si>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</si>
  <si>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</si>
  <si>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</si>
  <si>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</si>
  <si>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</si>
  <si>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</si>
  <si>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</si>
  <si>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</si>
  <si>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</si>
  <si>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</si>
  <si>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</si>
  <si>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</si>
  <si>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</si>
  <si>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</si>
  <si>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</si>
  <si>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</si>
  <si>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</si>
  <si>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</si>
  <si>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</si>
  <si>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</si>
  <si>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</si>
  <si>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</si>
  <si>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</si>
  <si>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</si>
  <si>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</si>
  <si>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</si>
  <si>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</si>
  <si>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</si>
  <si>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</si>
  <si>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</si>
  <si>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</si>
  <si>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</si>
  <si>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</si>
  <si>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</si>
  <si>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</si>
  <si>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</si>
  <si>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</si>
  <si>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</si>
  <si>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</si>
  <si>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</si>
  <si>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</si>
  <si>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</si>
  <si>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</si>
  <si>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</si>
  <si>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</si>
  <si>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</si>
  <si>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</si>
  <si>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</si>
  <si>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</si>
  <si>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</si>
  <si>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</si>
  <si>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</si>
  <si>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</si>
  <si>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</si>
  <si>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</si>
  <si>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</si>
  <si>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</si>
  <si>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</si>
  <si>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</si>
  <si>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</si>
  <si>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</si>
  <si>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</si>
  <si>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</si>
  <si>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</si>
  <si>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</si>
  <si>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</si>
  <si>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</si>
  <si>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</si>
  <si>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</si>
  <si>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</si>
  <si>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</si>
  <si>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</si>
  <si>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</si>
  <si>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</si>
  <si>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</si>
  <si>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</si>
  <si>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</si>
  <si>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</si>
  <si>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</si>
  <si>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</si>
  <si>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</si>
  <si>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</si>
  <si>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</si>
  <si>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</si>
  <si>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</si>
  <si>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</si>
  <si>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</si>
  <si>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</si>
  <si>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</si>
  <si>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</si>
  <si>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</si>
  <si>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</si>
  <si>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</si>
  <si>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</si>
  <si>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</si>
  <si>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</si>
  <si>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</si>
  <si>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</si>
  <si>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</si>
  <si>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</si>
  <si>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</si>
  <si>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</si>
  <si>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</si>
  <si>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</si>
  <si>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</si>
  <si>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</si>
  <si>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</si>
  <si>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</si>
  <si>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</si>
  <si>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</si>
  <si>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</si>
  <si>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</si>
  <si>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</si>
  <si>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</si>
  <si>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</si>
  <si>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</si>
  <si>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</si>
  <si>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</si>
  <si>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</si>
  <si>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</si>
  <si>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</si>
  <si>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</si>
  <si>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</si>
  <si>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</si>
  <si>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</si>
  <si>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</si>
  <si>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</si>
  <si>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</si>
  <si>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</si>
  <si>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</si>
  <si>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</si>
  <si>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</si>
  <si>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</si>
  <si>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</si>
  <si>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</si>
  <si>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</si>
  <si>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</si>
  <si>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</si>
  <si>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</si>
  <si>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</si>
  <si>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</si>
  <si>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</si>
  <si>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</si>
  <si>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</si>
  <si>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</si>
  <si>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</si>
  <si>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</si>
  <si>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</si>
  <si>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</si>
  <si>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</si>
  <si>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</si>
  <si>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</si>
  <si>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</si>
  <si>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</si>
  <si>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</si>
  <si>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</si>
  <si>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</si>
  <si>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</si>
  <si>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</si>
  <si>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</si>
  <si>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</si>
  <si>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</si>
  <si>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</si>
  <si>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</si>
  <si>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</si>
  <si>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</si>
  <si>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</si>
  <si>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</si>
  <si>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</si>
  <si>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</si>
  <si>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</si>
  <si>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</si>
  <si>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</si>
  <si>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</si>
  <si>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</si>
  <si>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</si>
  <si>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</si>
  <si>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</si>
  <si>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</si>
  <si>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</si>
  <si>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</si>
  <si>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</si>
  <si>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</si>
  <si>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</si>
  <si>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</si>
  <si>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</si>
  <si>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</si>
  <si>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</si>
  <si>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</si>
  <si>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</si>
  <si>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</si>
  <si>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</si>
  <si>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</si>
  <si>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</si>
  <si>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</si>
  <si>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</si>
  <si>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</si>
  <si>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</si>
  <si>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</si>
  <si>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</si>
  <si>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</si>
  <si>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</si>
  <si>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</si>
  <si>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</si>
  <si>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</si>
  <si>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</si>
  <si>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</si>
  <si>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</si>
  <si>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</si>
  <si>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</si>
  <si>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</si>
  <si>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</si>
  <si>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</si>
  <si>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</si>
  <si>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</si>
  <si>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</si>
  <si>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</si>
  <si>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</si>
  <si>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</si>
  <si>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</si>
  <si>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</si>
  <si>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</si>
  <si>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</si>
  <si>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</si>
  <si>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</si>
  <si>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</si>
  <si>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</si>
  <si>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</si>
  <si>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</si>
  <si>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</si>
  <si>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</si>
  <si>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</si>
  <si>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</si>
  <si>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</si>
  <si>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</si>
  <si>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</si>
  <si>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</si>
  <si>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</si>
  <si>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</si>
  <si>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</si>
  <si>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</si>
  <si>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</si>
  <si>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</si>
  <si>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</si>
  <si>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</si>
  <si>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</si>
  <si>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</si>
  <si>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</si>
  <si>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</si>
  <si>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</si>
  <si>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</si>
  <si>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</si>
  <si>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</si>
  <si>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</si>
  <si>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</si>
  <si>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</si>
  <si>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</si>
  <si>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</si>
  <si>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</si>
  <si>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</si>
  <si>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</si>
  <si>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</si>
  <si>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</si>
  <si>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</si>
  <si>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</si>
  <si>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</si>
  <si>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</si>
  <si>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</si>
  <si>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</si>
  <si>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</si>
  <si>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</si>
  <si>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</si>
  <si>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</si>
  <si>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</si>
  <si>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</si>
  <si>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</si>
  <si>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</si>
  <si>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</si>
  <si>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</si>
  <si>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</si>
  <si>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</si>
  <si>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</si>
  <si>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</si>
  <si>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</si>
  <si>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</si>
  <si>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</si>
  <si>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</si>
  <si>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</si>
  <si>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</si>
  <si>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</si>
  <si>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</si>
  <si>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</si>
  <si>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</si>
  <si>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</si>
  <si>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</si>
  <si>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</si>
  <si>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</si>
  <si>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</si>
  <si>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</si>
  <si>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</si>
  <si>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</si>
  <si>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</si>
  <si>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</si>
  <si>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</si>
  <si>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</si>
  <si>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</si>
  <si>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</si>
  <si>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</si>
  <si>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</si>
  <si>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</si>
  <si>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</si>
  <si>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</si>
  <si>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</si>
  <si>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</si>
  <si>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</si>
  <si>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</si>
  <si>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</si>
  <si>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</si>
  <si>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</si>
  <si>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</si>
  <si>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</si>
  <si>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</si>
  <si>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</si>
  <si>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</si>
  <si>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</si>
  <si>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</si>
  <si>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</si>
  <si>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</si>
  <si>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</si>
  <si>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</si>
  <si>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</si>
  <si>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</si>
  <si>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</si>
  <si>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</si>
  <si>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</si>
  <si>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</si>
  <si>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</si>
  <si>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</si>
  <si>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</si>
  <si>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</si>
  <si>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</si>
  <si>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</si>
  <si>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</si>
  <si>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</si>
  <si>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</si>
  <si>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</si>
  <si>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</si>
  <si>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</si>
  <si>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</si>
  <si>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</si>
  <si>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</si>
  <si>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</si>
  <si>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</si>
  <si>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</si>
  <si>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</si>
  <si>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</si>
  <si>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</si>
  <si>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</si>
  <si>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</si>
  <si>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</si>
  <si>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</si>
  <si>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</si>
  <si>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</si>
  <si>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</si>
  <si>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</si>
  <si>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</si>
  <si>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</si>
  <si>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</si>
  <si>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</si>
  <si>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</si>
  <si>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</si>
  <si>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</si>
  <si>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</si>
  <si>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</si>
  <si>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</si>
  <si>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</si>
  <si>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</si>
  <si>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</si>
  <si>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</si>
  <si>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</si>
  <si>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</si>
  <si>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</si>
  <si>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</si>
  <si>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</si>
  <si>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</si>
  <si>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</si>
  <si>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</si>
  <si>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</si>
  <si>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</si>
  <si>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</si>
  <si>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</si>
  <si>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</si>
  <si>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</si>
  <si>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</si>
  <si>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</si>
  <si>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</si>
  <si>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</si>
  <si>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</si>
  <si>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</si>
  <si>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</si>
  <si>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</si>
  <si>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</si>
  <si>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</si>
  <si>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</si>
  <si>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</si>
  <si>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</si>
  <si>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</si>
  <si>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</si>
  <si>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</si>
  <si>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</si>
  <si>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</si>
  <si>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</si>
  <si>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</si>
  <si>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</si>
  <si>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</si>
  <si>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</si>
  <si>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</si>
  <si>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</si>
  <si>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</si>
  <si>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</si>
  <si>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</si>
  <si>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</si>
  <si>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</si>
  <si>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</si>
  <si>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</si>
  <si>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</si>
  <si>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</si>
  <si>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</si>
  <si>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</si>
  <si>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</si>
  <si>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</si>
  <si>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</si>
  <si>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</si>
  <si>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</si>
  <si>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</si>
  <si>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</si>
  <si>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</si>
  <si>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</si>
  <si>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</si>
  <si>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</si>
  <si>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</si>
  <si>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</si>
  <si>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</si>
  <si>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</si>
  <si>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</si>
  <si>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</si>
  <si>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</si>
  <si>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</si>
  <si>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</si>
  <si>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</si>
  <si>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</si>
  <si>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</si>
  <si>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</si>
  <si>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</si>
  <si>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</si>
  <si>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</si>
  <si>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</si>
  <si>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</si>
  <si>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</si>
  <si>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</si>
  <si>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</si>
  <si>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</si>
  <si>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</si>
  <si>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</si>
  <si>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</si>
  <si>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</si>
  <si>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</si>
  <si>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</si>
  <si>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</si>
  <si>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</si>
  <si>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</si>
  <si>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</si>
  <si>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</si>
  <si>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</si>
  <si>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</si>
  <si>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</si>
  <si>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</si>
  <si>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</si>
  <si>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</si>
  <si>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</si>
  <si>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</si>
  <si>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</si>
  <si>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</si>
  <si>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</si>
  <si>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</si>
  <si>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</si>
  <si>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</si>
  <si>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</si>
  <si>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</si>
  <si>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</si>
  <si>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</si>
  <si>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</si>
  <si>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</si>
  <si>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</si>
  <si>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</si>
  <si>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</si>
  <si>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</si>
  <si>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</si>
  <si>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</si>
  <si>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</si>
  <si>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</si>
  <si>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</si>
  <si>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</si>
  <si>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</si>
  <si>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</si>
  <si>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</si>
  <si>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</si>
  <si>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</si>
  <si>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</si>
  <si>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</si>
  <si>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</si>
  <si>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</si>
  <si>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</si>
  <si>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</si>
  <si>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</si>
  <si>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</si>
  <si>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</si>
  <si>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</si>
  <si>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</si>
  <si>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</si>
  <si>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</si>
  <si>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</si>
  <si>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</si>
  <si>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</si>
  <si>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</si>
  <si>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</si>
  <si>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</si>
  <si>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</si>
  <si>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</si>
  <si>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</si>
  <si>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</si>
  <si>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</si>
  <si>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</si>
  <si>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</si>
  <si>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</si>
  <si>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</si>
  <si>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</si>
  <si>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</si>
  <si>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</si>
  <si>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</si>
  <si>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</si>
  <si>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</si>
  <si>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</si>
  <si>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</si>
  <si>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</si>
  <si>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</si>
  <si>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</si>
  <si>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</si>
  <si>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</si>
  <si>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</si>
  <si>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</si>
  <si>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</si>
  <si>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</si>
  <si>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</si>
  <si>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</si>
  <si>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</si>
  <si>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</si>
  <si>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</si>
  <si>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</si>
  <si>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</si>
  <si>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</si>
  <si>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</si>
  <si>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</si>
  <si>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</si>
  <si>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</si>
  <si>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</si>
  <si>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</si>
  <si>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</si>
  <si>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</si>
  <si>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</si>
  <si>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</si>
  <si>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</si>
  <si>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</si>
  <si>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</si>
  <si>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</si>
  <si>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</si>
  <si>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</si>
  <si>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</si>
  <si>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</si>
  <si>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</si>
  <si>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</si>
  <si>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</si>
  <si>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</si>
  <si>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</si>
  <si>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</si>
  <si>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</si>
  <si>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</si>
  <si>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</si>
  <si>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</si>
  <si>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</si>
  <si>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</si>
  <si>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</si>
  <si>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</si>
  <si>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</si>
  <si>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</si>
  <si>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</si>
  <si>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</si>
  <si>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</si>
  <si>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</si>
  <si>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</si>
  <si>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</si>
  <si>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</si>
  <si>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</si>
  <si>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</si>
  <si>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</si>
  <si>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</si>
  <si>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</si>
  <si>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</si>
  <si>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</si>
  <si>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</si>
  <si>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</si>
  <si>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</si>
  <si>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</si>
  <si>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</si>
  <si>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</si>
  <si>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</si>
  <si>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</si>
  <si>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</si>
  <si>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</si>
  <si>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</si>
  <si>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</si>
  <si>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</si>
  <si>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</si>
  <si>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</si>
  <si>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</si>
  <si>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</si>
  <si>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</si>
  <si>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</si>
  <si>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</si>
  <si>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</si>
  <si>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</si>
  <si>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</si>
  <si>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</si>
  <si>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</si>
  <si>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</si>
  <si>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</si>
  <si>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</si>
  <si>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</si>
  <si>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</si>
  <si>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</si>
  <si>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</si>
  <si>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</si>
  <si>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</si>
  <si>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</si>
  <si>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</si>
  <si>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</si>
  <si>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</si>
  <si>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</si>
  <si>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</si>
  <si>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</si>
  <si>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</si>
  <si>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</si>
  <si>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</si>
  <si>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</si>
  <si>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</si>
  <si>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</si>
  <si>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</si>
  <si>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</si>
  <si>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</si>
  <si>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</si>
  <si>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</si>
  <si>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</si>
  <si>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</si>
  <si>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</si>
  <si>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</si>
  <si>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</si>
  <si>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</si>
  <si>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</si>
  <si>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</si>
  <si>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</si>
  <si>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</si>
  <si>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</si>
  <si>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</si>
  <si>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</si>
  <si>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</si>
  <si>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</si>
  <si>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</si>
  <si>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</si>
  <si>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</si>
  <si>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</si>
  <si>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</si>
  <si>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</si>
  <si>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</si>
  <si>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</si>
  <si>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</si>
  <si>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</si>
  <si>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</si>
  <si>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</si>
  <si>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</si>
  <si>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</si>
  <si>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</si>
  <si>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</si>
  <si>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</si>
  <si>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</si>
  <si>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</si>
  <si>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</si>
  <si>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</si>
  <si>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</si>
  <si>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</si>
  <si>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</si>
  <si>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</si>
  <si>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</si>
  <si>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</si>
  <si>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</si>
  <si>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</si>
  <si>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</si>
  <si>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</si>
  <si>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</si>
  <si>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</si>
  <si>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</si>
  <si>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</si>
  <si>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</si>
  <si>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</si>
  <si>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</si>
  <si>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</si>
  <si>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</si>
  <si>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</si>
  <si>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</si>
  <si>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</si>
  <si>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</si>
  <si>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</si>
  <si>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</si>
  <si>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</si>
  <si>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</si>
  <si>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</si>
  <si>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</si>
  <si>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</si>
  <si>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</si>
  <si>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</si>
  <si>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</si>
  <si>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</si>
  <si>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</si>
  <si>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</si>
  <si>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</si>
  <si>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</si>
  <si>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</si>
  <si>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</si>
  <si>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</si>
  <si>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</si>
  <si>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</si>
  <si>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</si>
  <si>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</si>
  <si>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</si>
  <si>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</si>
  <si>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</si>
  <si>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</si>
  <si>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</si>
  <si>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</si>
  <si>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</si>
  <si>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</si>
  <si>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</si>
  <si>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</si>
  <si>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</si>
  <si>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</si>
  <si>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</si>
  <si>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</si>
  <si>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</si>
  <si>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</si>
  <si>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</si>
  <si>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</si>
  <si>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</si>
  <si>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</si>
  <si>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</si>
  <si>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</si>
  <si>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</si>
  <si>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</si>
  <si>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</si>
  <si>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</si>
  <si>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</si>
  <si>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</si>
  <si>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</si>
  <si>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</si>
  <si>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</si>
  <si>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</si>
  <si>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</si>
  <si>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</si>
  <si>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</si>
  <si>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</si>
  <si>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</si>
  <si>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</si>
  <si>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</si>
  <si>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</si>
  <si>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</si>
  <si>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</si>
  <si>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</si>
  <si>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</si>
  <si>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</si>
  <si>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</si>
  <si>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</si>
  <si>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</si>
  <si>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</si>
  <si>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</si>
  <si>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</si>
  <si>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</si>
  <si>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</si>
  <si>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</si>
  <si>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</si>
  <si>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</si>
  <si>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</si>
  <si>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</si>
  <si>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</si>
  <si>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</si>
  <si>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</si>
  <si>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</si>
  <si>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</si>
  <si>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</si>
  <si>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</si>
  <si>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</si>
  <si>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</si>
  <si>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</si>
  <si>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</si>
  <si>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</si>
  <si>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</si>
  <si>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</si>
  <si>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</si>
  <si>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</si>
  <si>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</si>
  <si>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</si>
  <si>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</si>
  <si>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</si>
  <si>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</si>
  <si>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</si>
  <si>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</si>
  <si>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</si>
  <si>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</si>
  <si>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</si>
  <si>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</si>
  <si>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</si>
  <si>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</si>
  <si>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</si>
  <si>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</si>
  <si>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</si>
  <si>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</si>
  <si>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</si>
  <si>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</si>
  <si>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</si>
  <si>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</si>
  <si>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</si>
  <si>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</si>
  <si>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</si>
  <si>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</si>
  <si>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</si>
  <si>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</si>
  <si>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</si>
  <si>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</si>
  <si>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</si>
  <si>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</si>
  <si>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</si>
  <si>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</si>
  <si>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</si>
  <si>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</si>
  <si>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</si>
  <si>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</si>
  <si>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</si>
  <si>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</si>
  <si>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</si>
  <si>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</si>
  <si>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</si>
  <si>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</si>
  <si>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</si>
  <si>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</si>
  <si>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</si>
  <si>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</si>
  <si>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</si>
  <si>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</si>
  <si>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</si>
  <si>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</si>
  <si>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</si>
  <si>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</si>
  <si>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</si>
  <si>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</si>
  <si>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</si>
  <si>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</si>
  <si>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</si>
  <si>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</si>
  <si>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</si>
  <si>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</si>
  <si>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</si>
  <si>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</si>
  <si>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</si>
  <si>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</si>
  <si>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</si>
  <si>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</si>
  <si>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</si>
  <si>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</si>
  <si>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</si>
  <si>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</si>
  <si>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</si>
  <si>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</si>
  <si>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</si>
  <si>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</si>
  <si>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</si>
  <si>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</si>
  <si>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</si>
  <si>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</si>
  <si>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</si>
  <si>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</si>
  <si>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</si>
  <si>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</si>
  <si>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</si>
  <si>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</si>
  <si>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</si>
  <si>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</si>
  <si>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</si>
  <si>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</si>
  <si>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</si>
  <si>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</si>
  <si>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</si>
  <si>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</si>
  <si>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</si>
  <si>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</si>
  <si>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</si>
  <si>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</si>
  <si>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</si>
  <si>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</si>
  <si>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</si>
  <si>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</si>
  <si>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</si>
  <si>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</si>
  <si>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</si>
  <si>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</si>
  <si>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</si>
  <si>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</si>
  <si>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</si>
  <si>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</si>
  <si>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</si>
  <si>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</si>
  <si>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</si>
  <si>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</si>
  <si>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</si>
  <si>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</si>
  <si>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</si>
  <si>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</si>
  <si>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</si>
  <si>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</si>
  <si>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</si>
  <si>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</si>
  <si>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</si>
  <si>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</si>
  <si>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</si>
  <si>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</si>
  <si>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</si>
  <si>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</si>
  <si>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</si>
  <si>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</si>
  <si>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</si>
  <si>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</si>
  <si>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</si>
  <si>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</si>
  <si>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</si>
  <si>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</si>
  <si>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</si>
  <si>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</si>
  <si>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</si>
  <si>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</si>
  <si>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</si>
  <si>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</si>
  <si>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</si>
  <si>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</si>
  <si>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</si>
  <si>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</si>
  <si>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</si>
  <si>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</si>
  <si>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</si>
  <si>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</si>
  <si>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</si>
  <si>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</si>
  <si>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</si>
  <si>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</si>
  <si>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</si>
  <si>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</si>
  <si>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</si>
  <si>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</si>
  <si>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</si>
  <si>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</si>
  <si>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</si>
  <si>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</si>
  <si>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</si>
  <si>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</si>
  <si>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</si>
  <si>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</si>
  <si>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</si>
  <si>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</si>
  <si>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</si>
  <si>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</si>
  <si>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</si>
  <si>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</si>
  <si>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</si>
  <si>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</si>
  <si>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</si>
  <si>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</si>
  <si>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</si>
  <si>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</si>
  <si>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</si>
  <si>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</si>
  <si>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</si>
  <si>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</si>
  <si>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</si>
  <si>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</si>
  <si>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</si>
  <si>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</si>
  <si>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</si>
  <si>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</si>
  <si>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</si>
  <si>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</si>
  <si>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</si>
  <si>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</si>
  <si>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</si>
  <si>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</si>
  <si>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</si>
  <si>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</si>
  <si>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</si>
  <si>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</si>
  <si>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</si>
  <si>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</si>
  <si>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</si>
  <si>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</si>
  <si>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</si>
  <si>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</si>
  <si>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</si>
  <si>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</si>
  <si>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</si>
  <si>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</si>
  <si>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</si>
  <si>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</si>
  <si>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</si>
  <si>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</si>
  <si>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</si>
  <si>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</si>
  <si>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</si>
  <si>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</si>
  <si>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</si>
  <si>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</si>
  <si>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</si>
  <si>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</si>
  <si>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</si>
  <si>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</si>
  <si>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</si>
  <si>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</si>
  <si>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</si>
  <si>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</si>
  <si>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</si>
  <si>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</si>
  <si>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</si>
  <si>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</si>
  <si>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</si>
  <si>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</si>
  <si>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</si>
  <si>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</si>
  <si>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</si>
  <si>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</si>
  <si>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</si>
  <si>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</si>
  <si>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</si>
  <si>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</si>
  <si>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</si>
  <si>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</si>
  <si>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</si>
  <si>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</si>
  <si>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</si>
  <si>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</si>
  <si>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</si>
  <si>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</si>
  <si>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</si>
  <si>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</si>
  <si>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</si>
  <si>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</si>
  <si>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</si>
  <si>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</si>
  <si>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</si>
  <si>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</si>
  <si>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</si>
  <si>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</si>
  <si>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</si>
  <si>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</si>
  <si>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</si>
  <si>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</si>
  <si>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</si>
  <si>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</si>
  <si>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</si>
  <si>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</si>
  <si>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</si>
  <si>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</si>
  <si>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</si>
  <si>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</si>
  <si>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</si>
  <si>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</si>
  <si>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</si>
  <si>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</si>
  <si>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</si>
  <si>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</si>
  <si>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</si>
  <si>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</si>
  <si>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</si>
  <si>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</si>
  <si>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</si>
  <si>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</si>
  <si>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</si>
  <si>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</si>
  <si>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</si>
  <si>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</si>
  <si>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</si>
  <si>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</si>
  <si>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</si>
  <si>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</si>
  <si>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</si>
  <si>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</si>
  <si>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</si>
  <si>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</si>
  <si>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</si>
  <si>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</si>
  <si>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</si>
  <si>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</si>
  <si>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</si>
  <si>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</si>
  <si>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</si>
  <si>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</si>
  <si>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</si>
  <si>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</si>
  <si>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</si>
  <si>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</si>
  <si>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</si>
  <si>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</si>
  <si>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</si>
  <si>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</si>
  <si>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</si>
  <si>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</si>
  <si>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</si>
  <si>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</si>
  <si>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</si>
  <si>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</si>
  <si>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</si>
  <si>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</si>
  <si>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</si>
  <si>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</si>
  <si>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</si>
  <si>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</si>
  <si>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</si>
  <si>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</si>
  <si>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</si>
  <si>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</si>
  <si>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</si>
  <si>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</si>
  <si>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</si>
  <si>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</si>
  <si>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</si>
  <si>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</si>
  <si>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</si>
  <si>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</si>
  <si>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</si>
  <si>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</si>
  <si>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</si>
  <si>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</si>
  <si>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</si>
  <si>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</si>
  <si>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</si>
  <si>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</si>
  <si>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</si>
  <si>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</si>
  <si>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</si>
  <si>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</si>
  <si>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</si>
  <si>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</si>
  <si>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</si>
  <si>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</si>
  <si>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</si>
  <si>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</si>
  <si>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</si>
  <si>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</si>
  <si>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</si>
  <si>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</si>
  <si>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</si>
  <si>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</si>
  <si>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</si>
  <si>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</si>
  <si>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</si>
  <si>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</si>
  <si>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</si>
  <si>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</si>
  <si>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</si>
  <si>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</si>
  <si>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</si>
  <si>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</si>
  <si>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</si>
  <si>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</si>
  <si>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</si>
  <si>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</si>
  <si>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</si>
  <si>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</si>
  <si>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</si>
  <si>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</si>
  <si>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</si>
  <si>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</si>
  <si>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</si>
  <si>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</si>
  <si>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</si>
  <si>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</si>
  <si>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</si>
  <si>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</si>
  <si>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</si>
  <si>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</si>
  <si>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</si>
  <si>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</si>
  <si>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</si>
  <si>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</si>
  <si>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</si>
  <si>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</si>
  <si>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</si>
  <si>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</si>
  <si>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</si>
  <si>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</si>
  <si>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</si>
  <si>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</si>
  <si>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</si>
  <si>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</si>
  <si>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</si>
  <si>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</si>
  <si>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</si>
  <si>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</si>
  <si>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</si>
  <si>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</si>
  <si>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</si>
  <si>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</si>
  <si>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</si>
  <si>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</si>
  <si>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</si>
  <si>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</si>
  <si>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</si>
  <si>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</si>
  <si>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</si>
  <si>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</si>
  <si>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</si>
  <si>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</si>
  <si>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</si>
  <si>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</si>
  <si>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</si>
  <si>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</si>
  <si>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</si>
  <si>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</si>
  <si>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</si>
  <si>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</si>
  <si>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</si>
  <si>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</si>
  <si>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</si>
  <si>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</si>
  <si>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</si>
  <si>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</si>
  <si>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</si>
  <si>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</si>
  <si>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</si>
  <si>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</si>
  <si>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</si>
  <si>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</si>
  <si>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</si>
  <si>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</si>
  <si>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</si>
  <si>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</si>
  <si>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</si>
  <si>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</si>
  <si>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</si>
  <si>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</si>
  <si>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</si>
  <si>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</si>
  <si>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</si>
  <si>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</si>
  <si>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</si>
  <si>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</si>
  <si>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</si>
  <si>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</si>
  <si>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</si>
  <si>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</si>
  <si>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</si>
  <si>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</si>
  <si>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</si>
  <si>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</si>
  <si>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</si>
  <si>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</si>
  <si>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</si>
  <si>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</si>
  <si>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</si>
  <si>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</si>
  <si>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</si>
  <si>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</si>
  <si>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</si>
  <si>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</si>
  <si>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</si>
  <si>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</si>
  <si>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</si>
  <si>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</si>
  <si>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</si>
  <si>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</si>
  <si>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</si>
  <si>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</si>
  <si>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</si>
  <si>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</si>
  <si>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</si>
  <si>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</si>
  <si>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</si>
  <si>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</si>
  <si>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</si>
  <si>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</si>
  <si>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</si>
  <si>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</si>
  <si>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</si>
  <si>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</si>
  <si>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</si>
  <si>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</si>
  <si>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</si>
  <si>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</si>
  <si>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</si>
  <si>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</si>
  <si>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</si>
  <si>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</si>
  <si>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</si>
  <si>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</si>
  <si>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</si>
  <si>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</si>
  <si>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</si>
  <si>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</si>
  <si>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</si>
  <si>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</si>
  <si>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</si>
  <si>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</si>
  <si>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</si>
  <si>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</si>
  <si>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</si>
  <si>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</si>
  <si>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</si>
  <si>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</si>
  <si>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</si>
  <si>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</si>
  <si>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</si>
  <si>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</si>
  <si>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</si>
  <si>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</si>
  <si>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</si>
  <si>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</si>
  <si>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</si>
  <si>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</si>
  <si>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</si>
  <si>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</si>
  <si>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</si>
  <si>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</si>
  <si>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</si>
  <si>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</si>
  <si>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</si>
  <si>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</si>
  <si>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</si>
  <si>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</si>
  <si>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</si>
  <si>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</si>
  <si>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</si>
  <si>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</si>
  <si>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</si>
  <si>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</si>
  <si>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</si>
  <si>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</si>
  <si>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</si>
  <si>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</si>
  <si>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</si>
  <si>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</si>
  <si>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</si>
  <si>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</si>
  <si>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</si>
  <si>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</si>
  <si>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</si>
  <si>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</si>
  <si>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</si>
  <si>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</si>
  <si>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</si>
  <si>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</si>
  <si>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</si>
  <si>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</si>
  <si>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</si>
  <si>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</si>
  <si>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</si>
  <si>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</si>
  <si>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</si>
  <si>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</si>
  <si>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</si>
  <si>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</si>
  <si>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</si>
  <si>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</si>
  <si>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</si>
  <si>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</si>
  <si>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</si>
  <si>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</si>
  <si>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</si>
  <si>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</si>
  <si>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</si>
  <si>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</si>
  <si>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</si>
  <si>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</si>
  <si>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</si>
  <si>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</si>
  <si>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</si>
  <si>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</si>
  <si>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</si>
  <si>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</si>
  <si>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</si>
  <si>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</si>
  <si>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</si>
  <si>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</si>
  <si>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</si>
  <si>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</si>
  <si>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</si>
  <si>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</si>
  <si>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</si>
  <si>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</si>
  <si>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</si>
  <si>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</si>
  <si>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</si>
  <si>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</si>
  <si>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</si>
  <si>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</si>
  <si>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</si>
  <si>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</si>
  <si>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</si>
  <si>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</si>
  <si>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</si>
  <si>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</si>
  <si>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</si>
  <si>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</si>
  <si>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</si>
  <si>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</si>
  <si>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</si>
  <si>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</si>
  <si>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</si>
  <si>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</si>
  <si>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</si>
  <si>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</si>
  <si>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</si>
  <si>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</si>
  <si>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</si>
  <si>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</si>
  <si>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</si>
  <si>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</si>
  <si>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</si>
  <si>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</si>
  <si>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</si>
  <si>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</si>
  <si>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</si>
  <si>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</si>
  <si>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</si>
  <si>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</si>
  <si>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</si>
  <si>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</si>
  <si>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</si>
  <si>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</si>
  <si>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</si>
  <si>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</si>
  <si>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</si>
  <si>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</si>
  <si>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</si>
  <si>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</si>
  <si>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</si>
  <si>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</si>
  <si>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</si>
  <si>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</si>
  <si>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</si>
  <si>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</si>
  <si>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</si>
  <si>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</si>
  <si>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</si>
  <si>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</si>
  <si>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</si>
  <si>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</si>
  <si>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</si>
  <si>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</si>
  <si>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</si>
  <si>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</si>
  <si>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</si>
  <si>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</si>
  <si>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</si>
  <si>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</si>
  <si>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</si>
  <si>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</si>
  <si>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</si>
  <si>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</si>
  <si>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</si>
  <si>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</si>
  <si>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</si>
  <si>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</si>
  <si>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</si>
  <si>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</si>
  <si>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</si>
  <si>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</si>
  <si>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</si>
  <si>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</si>
  <si>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</si>
  <si>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</si>
  <si>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</si>
  <si>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</si>
  <si>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</si>
  <si>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</si>
  <si>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</si>
  <si>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</si>
  <si>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</si>
  <si>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</si>
  <si>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</si>
  <si>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</si>
  <si>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</si>
  <si>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</si>
  <si>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</si>
  <si>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</si>
  <si>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</si>
  <si>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</si>
  <si>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</si>
  <si>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</si>
  <si>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</si>
  <si>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</si>
  <si>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</si>
  <si>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</si>
  <si>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</si>
  <si>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</si>
  <si>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</si>
  <si>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</si>
  <si>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</si>
  <si>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</si>
  <si>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</si>
  <si>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</si>
  <si>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</si>
  <si>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</si>
  <si>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</si>
  <si>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</si>
  <si>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</si>
  <si>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</si>
  <si>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</si>
  <si>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</si>
  <si>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</si>
  <si>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</si>
  <si>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</si>
  <si>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</si>
  <si>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</si>
  <si>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</si>
  <si>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</si>
  <si>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</si>
  <si>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</si>
  <si>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</si>
  <si>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</si>
  <si>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</si>
  <si>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</si>
  <si>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</si>
  <si>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</si>
  <si>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</si>
  <si>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</si>
  <si>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</si>
  <si>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</si>
  <si>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</si>
  <si>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</si>
  <si>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</si>
  <si>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</si>
  <si>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</si>
  <si>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</si>
  <si>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</si>
  <si>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</si>
  <si>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</si>
  <si>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</si>
  <si>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</si>
  <si>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</si>
  <si>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</si>
  <si>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</si>
  <si>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</si>
  <si>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</si>
  <si>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</si>
  <si>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</si>
  <si>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</si>
  <si>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</si>
  <si>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</si>
  <si>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</si>
  <si>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</si>
  <si>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</si>
  <si>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</si>
  <si>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</si>
  <si>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</si>
  <si>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</si>
  <si>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</si>
  <si>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</si>
  <si>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</si>
  <si>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</si>
  <si>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</si>
  <si>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</si>
  <si>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</si>
  <si>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</si>
  <si>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</si>
  <si>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</si>
  <si>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</si>
  <si>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</si>
  <si>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</si>
  <si>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</si>
  <si>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</si>
  <si>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</si>
  <si>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</si>
  <si>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</si>
  <si>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</si>
  <si>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</si>
  <si>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</si>
  <si>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</si>
  <si>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</si>
  <si>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</si>
  <si>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</si>
  <si>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</si>
  <si>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</si>
  <si>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</si>
  <si>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</si>
  <si>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</si>
  <si>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</si>
  <si>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</si>
  <si>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</si>
  <si>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</si>
  <si>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</si>
  <si>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</si>
  <si>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</si>
  <si>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</si>
  <si>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</si>
  <si>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</si>
  <si>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</si>
  <si>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</si>
  <si>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</si>
  <si>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</si>
  <si>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</si>
  <si>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</si>
  <si>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</si>
  <si>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</si>
  <si>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</si>
  <si>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</si>
  <si>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</si>
  <si>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</si>
  <si>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</si>
  <si>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</si>
  <si>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</si>
  <si>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</si>
  <si>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</si>
  <si>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</si>
  <si>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</si>
  <si>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</si>
  <si>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</si>
  <si>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</si>
  <si>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</si>
  <si>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</si>
  <si>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</si>
  <si>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</si>
  <si>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</si>
  <si>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</si>
  <si>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</si>
  <si>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</si>
  <si>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</si>
  <si>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</si>
  <si>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</si>
  <si>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</si>
  <si>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</si>
  <si>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</si>
  <si>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</si>
  <si>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</si>
  <si>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</si>
  <si>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</si>
  <si>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</si>
  <si>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</si>
  <si>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</si>
  <si>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</si>
  <si>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</si>
  <si>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</si>
  <si>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</si>
  <si>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</si>
  <si>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</si>
  <si>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</si>
  <si>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</si>
  <si>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</si>
  <si>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</si>
  <si>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</si>
  <si>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</si>
  <si>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</si>
  <si>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</si>
  <si>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</si>
  <si>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</si>
  <si>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</si>
  <si>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</si>
  <si>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</si>
  <si>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</si>
  <si>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</si>
  <si>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</si>
  <si>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</si>
  <si>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</si>
  <si>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</si>
  <si>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</si>
  <si>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</si>
  <si>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</si>
  <si>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</si>
  <si>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</si>
  <si>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</si>
  <si>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</si>
  <si>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</si>
  <si>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</si>
  <si>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</si>
  <si>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</si>
  <si>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</si>
  <si>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</si>
  <si>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</si>
  <si>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</si>
  <si>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</si>
  <si>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</si>
  <si>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</si>
  <si>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</si>
  <si>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</si>
  <si>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</si>
  <si>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</si>
  <si>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</si>
  <si>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</si>
  <si>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</si>
  <si>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</si>
  <si>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</si>
  <si>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</si>
  <si>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</si>
  <si>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</si>
  <si>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</si>
  <si>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</si>
  <si>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</si>
  <si>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</si>
  <si>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</si>
  <si>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</si>
  <si>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</si>
  <si>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</si>
  <si>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</si>
  <si>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</si>
  <si>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</si>
  <si>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</si>
  <si>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</si>
  <si>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</si>
  <si>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</si>
  <si>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</si>
  <si>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</si>
  <si>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</si>
  <si>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</si>
  <si>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</si>
  <si>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</si>
  <si>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</si>
  <si>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</si>
  <si>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</si>
  <si>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</si>
  <si>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</si>
  <si>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</si>
  <si>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</si>
  <si>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</si>
  <si>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</si>
  <si>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</si>
  <si>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</si>
  <si>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</si>
  <si>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</si>
  <si>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</si>
  <si>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</si>
  <si>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</si>
  <si>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</si>
  <si>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</si>
  <si>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</si>
  <si>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</si>
  <si>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</si>
  <si>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</si>
  <si>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</si>
  <si>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</si>
  <si>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</si>
  <si>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</si>
  <si>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</si>
  <si>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</si>
  <si>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</si>
  <si>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</si>
  <si>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</si>
  <si>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</si>
  <si>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</si>
  <si>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</si>
  <si>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</si>
  <si>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</si>
  <si>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</si>
  <si>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</si>
  <si>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</si>
  <si>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</si>
  <si>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</si>
  <si>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</si>
  <si>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</si>
  <si>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</si>
  <si>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</si>
  <si>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</si>
  <si>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</si>
  <si>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</si>
  <si>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</si>
  <si>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</si>
  <si>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</si>
  <si>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</si>
  <si>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</si>
  <si>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</si>
  <si>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</si>
  <si>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</si>
  <si>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</si>
  <si>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</si>
  <si>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</si>
  <si>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</si>
  <si>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</si>
  <si>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</si>
  <si>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</si>
  <si>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</si>
  <si>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</si>
  <si>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</si>
  <si>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</si>
  <si>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</si>
  <si>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</si>
  <si>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</si>
  <si>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</si>
  <si>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</si>
  <si>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</si>
  <si>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</si>
  <si>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</si>
  <si>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</si>
  <si>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</si>
  <si>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</si>
  <si>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</si>
  <si>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</si>
  <si>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</si>
  <si>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</si>
  <si>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</si>
  <si>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</si>
  <si>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</si>
  <si>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</si>
  <si>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</si>
  <si>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</si>
  <si>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</si>
  <si>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</si>
  <si>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</si>
  <si>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</si>
  <si>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</si>
  <si>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</si>
  <si>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</si>
  <si>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</si>
  <si>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</si>
  <si>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</si>
  <si>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</si>
  <si>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</si>
  <si>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</si>
  <si>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</si>
  <si>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</si>
  <si>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</si>
  <si>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</si>
  <si>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</si>
  <si>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</si>
  <si>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</si>
  <si>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</si>
  <si>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</si>
  <si>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</si>
  <si>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</si>
  <si>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</si>
  <si>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</si>
  <si>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</si>
  <si>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</si>
  <si>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</si>
  <si>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</si>
  <si>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</si>
  <si>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</si>
  <si>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</si>
  <si>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</si>
  <si>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</si>
  <si>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</si>
  <si>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</si>
  <si>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</si>
  <si>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</si>
  <si>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</si>
  <si>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</si>
  <si>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</si>
  <si>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</si>
  <si>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</si>
  <si>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</si>
  <si>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</si>
  <si>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</si>
  <si>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</si>
  <si>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</si>
  <si>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</si>
  <si>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</si>
  <si>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</si>
  <si>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</si>
  <si>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</si>
  <si>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</si>
  <si>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</si>
  <si>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</si>
  <si>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</si>
  <si>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</si>
  <si>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</si>
  <si>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</si>
  <si>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</si>
  <si>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</si>
  <si>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</si>
  <si>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</si>
  <si>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</si>
  <si>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</si>
  <si>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</si>
  <si>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</si>
  <si>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</si>
  <si>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</si>
  <si>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</si>
  <si>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</si>
  <si>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</si>
  <si>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</si>
  <si>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</si>
  <si>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</si>
  <si>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</si>
  <si>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</si>
  <si>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</si>
  <si>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</si>
  <si>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</si>
  <si>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</si>
  <si>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</si>
  <si>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</si>
  <si>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</si>
  <si>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</si>
  <si>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</si>
  <si>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</si>
  <si>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</si>
  <si>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</si>
  <si>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</si>
  <si>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</si>
  <si>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</si>
  <si>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</si>
  <si>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</si>
  <si>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</si>
  <si>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</si>
  <si>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</si>
  <si>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</si>
  <si>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</si>
  <si>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</si>
  <si>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</si>
  <si>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</si>
  <si>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</si>
  <si>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</si>
  <si>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</si>
  <si>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</si>
  <si>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</si>
  <si>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</si>
  <si>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</si>
  <si>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</si>
  <si>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</si>
  <si>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</si>
  <si>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</si>
  <si>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</si>
  <si>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</si>
  <si>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</si>
  <si>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</si>
  <si>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</si>
  <si>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</si>
  <si>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</si>
  <si>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</si>
  <si>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</si>
  <si>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</si>
  <si>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</si>
  <si>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</si>
  <si>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</si>
  <si>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</si>
  <si>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</si>
  <si>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</si>
  <si>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</si>
  <si>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</si>
  <si>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</si>
  <si>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</si>
  <si>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</si>
  <si>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</si>
  <si>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</si>
  <si>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</si>
  <si>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</si>
  <si>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</si>
  <si>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</si>
  <si>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</si>
  <si>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</si>
  <si>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</si>
  <si>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</si>
  <si>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</si>
  <si>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</si>
  <si>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</si>
  <si>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</si>
  <si>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</si>
  <si>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</si>
  <si>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</si>
  <si>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</si>
  <si>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</si>
  <si>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</si>
  <si>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</si>
  <si>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</si>
  <si>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</si>
  <si>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</si>
  <si>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</si>
  <si>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</si>
  <si>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</si>
  <si>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</si>
  <si>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</si>
  <si>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</si>
  <si>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</si>
  <si>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</si>
  <si>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</si>
  <si>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</si>
  <si>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</si>
  <si>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</si>
  <si>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</si>
  <si>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</si>
  <si>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</si>
  <si>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</si>
  <si>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</si>
  <si>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</si>
  <si>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</si>
  <si>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</si>
  <si>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</si>
  <si>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</si>
  <si>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</si>
  <si>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</si>
  <si>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</si>
  <si>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</si>
  <si>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</si>
  <si>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</si>
  <si>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</si>
  <si>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</si>
  <si>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</si>
  <si>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</si>
  <si>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</si>
  <si>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</si>
  <si>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</si>
  <si>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</si>
  <si>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</si>
  <si>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</si>
  <si>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</si>
  <si>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</si>
  <si>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</si>
  <si>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</si>
  <si>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</si>
  <si>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</si>
  <si>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</si>
  <si>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</si>
  <si>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</si>
  <si>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</si>
  <si>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</si>
  <si>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</si>
  <si>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</si>
  <si>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</si>
  <si>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</si>
  <si>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</si>
  <si>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</si>
  <si>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</si>
  <si>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</si>
  <si>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</si>
  <si>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</si>
  <si>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</si>
  <si>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</si>
  <si>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</si>
  <si>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</si>
  <si>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</si>
  <si>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</si>
  <si>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</si>
  <si>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</si>
  <si>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</si>
  <si>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</si>
  <si>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</si>
  <si>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</si>
  <si>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</si>
  <si>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</si>
  <si>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</si>
  <si>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</si>
  <si>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</si>
  <si>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</si>
  <si>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</si>
  <si>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</si>
  <si>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</si>
  <si>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</si>
  <si>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</si>
  <si>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</si>
  <si>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</si>
  <si>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</si>
  <si>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</si>
  <si>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</si>
  <si>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</si>
  <si>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</si>
  <si>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</si>
  <si>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</si>
  <si>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</si>
  <si>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</si>
  <si>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</si>
  <si>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</si>
  <si>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</si>
  <si>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</si>
  <si>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</si>
  <si>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</si>
  <si>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</si>
  <si>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</si>
  <si>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</si>
  <si>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</si>
  <si>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</si>
  <si>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</si>
  <si>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</si>
  <si>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</si>
  <si>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</si>
  <si>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</si>
  <si>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</si>
  <si>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</si>
  <si>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</si>
  <si>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</si>
  <si>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</si>
  <si>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</si>
  <si>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</si>
  <si>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</si>
  <si>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</si>
  <si>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</si>
  <si>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</si>
  <si>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</si>
  <si>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</si>
  <si>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</si>
  <si>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</si>
  <si>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</si>
  <si>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</si>
  <si>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</si>
  <si>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</si>
  <si>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</si>
  <si>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</si>
  <si>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</si>
  <si>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</si>
  <si>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</si>
  <si>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</si>
  <si>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</si>
  <si>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</si>
  <si>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</si>
  <si>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</si>
  <si>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</si>
  <si>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</si>
  <si>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</si>
  <si>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</si>
  <si>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</si>
  <si>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</si>
  <si>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</si>
  <si>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</si>
  <si>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</si>
  <si>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</si>
  <si>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</si>
  <si>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</si>
  <si>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</si>
  <si>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</si>
  <si>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</si>
  <si>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</si>
  <si>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</si>
  <si>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</si>
  <si>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</si>
  <si>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</si>
  <si>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</si>
  <si>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</si>
  <si>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</si>
  <si>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</si>
  <si>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</si>
  <si>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</si>
  <si>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</si>
  <si>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</si>
  <si>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</si>
  <si>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</si>
  <si>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</si>
  <si>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</si>
  <si>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</si>
  <si>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</si>
  <si>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</si>
  <si>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</si>
  <si>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</si>
  <si>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</si>
  <si>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</si>
  <si>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</si>
  <si>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</si>
  <si>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</si>
  <si>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</si>
  <si>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</si>
  <si>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</si>
  <si>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</si>
  <si>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</si>
  <si>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</si>
  <si>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</si>
  <si>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</si>
  <si>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</si>
  <si>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</si>
  <si>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</si>
  <si>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</si>
  <si>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</si>
  <si>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</si>
  <si>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</si>
  <si>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</si>
  <si>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</si>
  <si>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</si>
  <si>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</si>
  <si>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</si>
  <si>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</si>
  <si>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</si>
  <si>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</si>
  <si>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</si>
  <si>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</si>
  <si>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</si>
  <si>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</si>
  <si>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</si>
  <si>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</si>
  <si>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</si>
  <si>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</si>
  <si>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</si>
  <si>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</si>
  <si>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</si>
  <si>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</si>
  <si>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</si>
  <si>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</si>
  <si>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</si>
  <si>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</si>
  <si>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</si>
  <si>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</si>
  <si>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</si>
  <si>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</si>
  <si>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</si>
  <si>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</si>
  <si>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</si>
  <si>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</si>
  <si>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</si>
  <si>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</si>
  <si>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</si>
  <si>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</si>
  <si>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</si>
  <si>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</si>
  <si>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</si>
  <si>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</si>
  <si>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</si>
  <si>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</si>
  <si>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</si>
  <si>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</si>
  <si>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</si>
  <si>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</si>
  <si>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</si>
  <si>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</si>
  <si>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</si>
  <si>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</si>
  <si>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</si>
  <si>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</si>
  <si>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</si>
  <si>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</si>
  <si>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</si>
  <si>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</si>
  <si>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</si>
  <si>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</si>
  <si>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</si>
  <si>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</si>
  <si>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</si>
  <si>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</si>
  <si>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</si>
  <si>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</si>
  <si>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</si>
  <si>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</si>
  <si>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</si>
  <si>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</si>
  <si>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</si>
  <si>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</si>
  <si>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</si>
  <si>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</si>
  <si>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</si>
  <si>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</si>
  <si>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</si>
  <si>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</si>
  <si>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</si>
  <si>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</si>
  <si>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</si>
  <si>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</si>
  <si>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</si>
  <si>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</si>
  <si>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</si>
  <si>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</si>
  <si>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</si>
  <si>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</si>
  <si>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</si>
  <si>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</si>
  <si>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</si>
  <si>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</si>
  <si>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</si>
  <si>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</si>
  <si>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</si>
  <si>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</si>
  <si>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</si>
  <si>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</si>
  <si>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</si>
  <si>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</si>
  <si>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</si>
  <si>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</si>
  <si>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</si>
  <si>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</si>
  <si>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</si>
  <si>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</si>
  <si>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</si>
  <si>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</si>
  <si>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</si>
  <si>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</si>
  <si>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</si>
  <si>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</si>
  <si>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</si>
  <si>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</si>
  <si>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</si>
  <si>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</si>
  <si>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</si>
  <si>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</si>
  <si>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</si>
  <si>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</si>
  <si>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</si>
  <si>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</si>
  <si>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</si>
  <si>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</si>
  <si>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</si>
  <si>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</si>
  <si>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</si>
  <si>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</si>
  <si>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</si>
  <si>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</si>
  <si>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</si>
  <si>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</si>
  <si>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</si>
  <si>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</si>
  <si>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</si>
  <si>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</si>
  <si>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</si>
  <si>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</si>
  <si>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</si>
  <si>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</si>
  <si>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</si>
  <si>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</si>
  <si>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</si>
  <si>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</si>
  <si>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</si>
  <si>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</si>
  <si>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</si>
  <si>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</si>
  <si>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</si>
  <si>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</si>
  <si>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</si>
  <si>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</si>
  <si>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</si>
  <si>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</si>
  <si>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</si>
  <si>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</si>
  <si>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</si>
  <si>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</si>
  <si>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</si>
  <si>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</si>
  <si>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</si>
  <si>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</si>
  <si>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</si>
  <si>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</si>
  <si>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</si>
  <si>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</si>
  <si>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</si>
  <si>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</si>
  <si>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</si>
  <si>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</si>
  <si>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</si>
  <si>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</si>
  <si>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</si>
  <si>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</si>
  <si>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</si>
  <si>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</si>
  <si>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</si>
  <si>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</si>
  <si>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</si>
  <si>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</si>
  <si>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</si>
  <si>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</si>
  <si>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</si>
  <si>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</si>
  <si>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</si>
  <si>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</si>
  <si>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</si>
  <si>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</si>
  <si>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</si>
  <si>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</si>
  <si>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</si>
  <si>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</si>
  <si>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</si>
  <si>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</si>
  <si>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</si>
  <si>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</si>
  <si>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</si>
  <si>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</si>
  <si>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</si>
  <si>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</si>
  <si>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</si>
  <si>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</si>
  <si>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</si>
  <si>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</si>
  <si>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</si>
  <si>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</si>
  <si>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</si>
  <si>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</si>
  <si>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</si>
  <si>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</si>
  <si>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</si>
  <si>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</si>
  <si>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</si>
  <si>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</si>
  <si>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</si>
  <si>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</si>
  <si>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</si>
  <si>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</si>
  <si>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</si>
  <si>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</si>
  <si>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</si>
  <si>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</si>
  <si>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</si>
  <si>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</si>
  <si>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</si>
  <si>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</si>
  <si>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</si>
  <si>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</si>
  <si>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</si>
  <si>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</si>
  <si>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</si>
  <si>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</si>
  <si>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</si>
  <si>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</si>
  <si>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</si>
  <si>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</si>
  <si>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</si>
  <si>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</si>
  <si>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</si>
  <si>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</si>
  <si>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</si>
  <si>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</si>
  <si>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</si>
  <si>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</si>
  <si>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</si>
  <si>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</si>
  <si>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</si>
  <si>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</si>
  <si>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</si>
  <si>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</si>
  <si>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</si>
  <si>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</si>
  <si>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</si>
  <si>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</si>
  <si>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</si>
  <si>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</si>
  <si>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</si>
  <si>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</si>
  <si>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</si>
  <si>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</si>
  <si>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</si>
  <si>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</si>
  <si>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</si>
  <si>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</si>
  <si>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</si>
  <si>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</si>
  <si>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</si>
  <si>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</si>
  <si>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</si>
  <si>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</si>
  <si>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</si>
  <si>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</si>
  <si>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</si>
  <si>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</si>
  <si>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</si>
  <si>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</si>
  <si>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</si>
  <si>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</si>
  <si>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</si>
  <si>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</si>
  <si>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</si>
  <si>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</si>
  <si>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</si>
  <si>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</si>
  <si>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</si>
  <si>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</si>
  <si>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</si>
  <si>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</si>
  <si>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</si>
  <si>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</si>
  <si>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</si>
  <si>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</si>
  <si>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</si>
  <si>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</si>
  <si>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</si>
  <si>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</si>
  <si>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</si>
  <si>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</si>
  <si>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</si>
  <si>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</si>
  <si>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</si>
  <si>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</si>
  <si>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</si>
  <si>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</si>
  <si>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</si>
  <si>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</si>
  <si>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</si>
  <si>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</si>
  <si>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</si>
  <si>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</si>
  <si>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</si>
  <si>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</si>
  <si>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</si>
  <si>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</si>
  <si>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</si>
  <si>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</si>
  <si>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</si>
  <si>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</si>
  <si>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</si>
  <si>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</si>
  <si>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</si>
  <si>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</si>
  <si>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</si>
  <si>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</si>
  <si>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</si>
  <si>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</si>
  <si>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</si>
  <si>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</si>
  <si>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</si>
  <si>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</si>
  <si>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</si>
  <si>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</si>
  <si>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</si>
  <si>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</si>
  <si>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</si>
  <si>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</si>
  <si>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</si>
  <si>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</si>
  <si>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</si>
  <si>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</si>
  <si>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</si>
  <si>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</si>
  <si>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</si>
  <si>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</si>
  <si>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</si>
  <si>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</si>
  <si>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</si>
  <si>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</si>
  <si>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</si>
  <si>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</si>
  <si>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</si>
  <si>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</si>
  <si>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</si>
  <si>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</si>
  <si>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</si>
  <si>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</si>
  <si>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</si>
  <si>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</si>
  <si>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</si>
  <si>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</si>
  <si>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</si>
  <si>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</si>
  <si>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</si>
  <si>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</si>
  <si>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</si>
  <si>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</si>
  <si>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</si>
  <si>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</si>
  <si>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</si>
  <si>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</si>
  <si>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</si>
  <si>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</si>
  <si>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</si>
  <si>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</si>
  <si>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</si>
  <si>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</si>
  <si>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</si>
  <si>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</si>
  <si>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</si>
  <si>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</si>
  <si>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</si>
  <si>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</si>
  <si>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</si>
  <si>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</si>
  <si>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</si>
  <si>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</si>
  <si>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</si>
  <si>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</si>
  <si>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</si>
  <si>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</si>
  <si>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</si>
  <si>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</si>
  <si>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</si>
  <si>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</si>
  <si>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</si>
  <si>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</si>
  <si>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</si>
  <si>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</si>
  <si>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</si>
  <si>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</si>
  <si>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</si>
  <si>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</si>
  <si>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</si>
  <si>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</si>
  <si>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</si>
  <si>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</si>
  <si>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</si>
  <si>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</si>
  <si>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</si>
  <si>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</si>
  <si>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</si>
  <si>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</si>
  <si>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</si>
  <si>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</si>
  <si>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</si>
  <si>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</si>
  <si>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</si>
  <si>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</si>
  <si>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</si>
  <si>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</si>
  <si>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</si>
  <si>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</si>
  <si>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</si>
  <si>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</si>
  <si>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</si>
  <si>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</si>
  <si>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</si>
  <si>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</si>
  <si>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</si>
  <si>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</si>
  <si>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</si>
  <si>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</si>
  <si>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</si>
  <si>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</si>
  <si>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</si>
  <si>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</si>
  <si>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</si>
  <si>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</si>
  <si>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</si>
  <si>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</si>
  <si>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</si>
  <si>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</si>
  <si>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</si>
  <si>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</si>
  <si>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</si>
  <si>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</si>
  <si>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</si>
  <si>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</si>
  <si>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</si>
  <si>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</si>
  <si>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</si>
  <si>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</si>
  <si>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</si>
  <si>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</si>
  <si>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</si>
  <si>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</si>
  <si>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</si>
  <si>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</si>
  <si>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</si>
  <si>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</si>
  <si>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</si>
  <si>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</si>
  <si>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</si>
  <si>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</si>
  <si>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</si>
  <si>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</si>
  <si>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</si>
  <si>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</si>
  <si>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</si>
  <si>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</si>
  <si>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</si>
  <si>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</si>
  <si>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</si>
  <si>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</si>
  <si>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</si>
  <si>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</si>
  <si>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</si>
  <si>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</si>
  <si>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</si>
  <si>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</si>
  <si>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</si>
  <si>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</si>
  <si>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</si>
  <si>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</si>
  <si>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</si>
  <si>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</si>
  <si>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</si>
  <si>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</si>
  <si>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</si>
  <si>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</si>
  <si>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</si>
  <si>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</si>
  <si>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</si>
  <si>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</si>
  <si>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</si>
  <si>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</si>
  <si>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</si>
  <si>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</si>
  <si>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</si>
  <si>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</si>
  <si>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</si>
  <si>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</si>
  <si>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</si>
  <si>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</si>
  <si>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</si>
  <si>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</si>
  <si>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</si>
  <si>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</si>
  <si>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</si>
  <si>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</si>
  <si>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</si>
  <si>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</si>
  <si>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</si>
  <si>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</si>
  <si>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</si>
  <si>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</si>
  <si>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</si>
  <si>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</si>
  <si>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</si>
  <si>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</si>
  <si>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</si>
  <si>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</si>
  <si>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</si>
  <si>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</si>
  <si>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</si>
  <si>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</si>
  <si>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</si>
  <si>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</si>
  <si>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</si>
  <si>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</si>
  <si>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</si>
  <si>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</si>
  <si>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</si>
  <si>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</si>
  <si>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</si>
  <si>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</si>
  <si>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</si>
  <si>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</si>
  <si>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</si>
  <si>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</si>
  <si>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</si>
  <si>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</si>
  <si>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</si>
  <si>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</si>
  <si>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</si>
  <si>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</si>
  <si>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</si>
  <si>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</si>
  <si>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</si>
  <si>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</si>
  <si>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</si>
  <si>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</si>
  <si>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</si>
  <si>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</si>
  <si>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</si>
  <si>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</si>
  <si>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</si>
  <si>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</si>
  <si>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</si>
  <si>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</si>
  <si>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</si>
  <si>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</si>
  <si>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</si>
  <si>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</si>
  <si>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</si>
  <si>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</si>
  <si>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</si>
  <si>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</si>
  <si>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</si>
  <si>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</si>
  <si>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</si>
  <si>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</si>
  <si>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</si>
  <si>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</si>
  <si>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</si>
  <si>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</si>
  <si>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</si>
  <si>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</si>
  <si>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</si>
  <si>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</si>
  <si>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</si>
  <si>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</si>
  <si>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</si>
  <si>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</si>
  <si>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</si>
  <si>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</si>
  <si>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</si>
  <si>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</si>
  <si>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</si>
  <si>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</si>
  <si>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</si>
  <si>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</si>
  <si>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</si>
  <si>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</si>
  <si>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</si>
  <si>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</si>
  <si>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</si>
  <si>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</si>
  <si>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</si>
  <si>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</si>
  <si>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</si>
  <si>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</si>
  <si>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</si>
  <si>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</si>
  <si>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</si>
  <si>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</si>
  <si>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</si>
  <si>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</si>
  <si>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</si>
  <si>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</si>
  <si>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</si>
  <si>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</si>
  <si>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</si>
  <si>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</si>
  <si>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</si>
  <si>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</si>
  <si>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</si>
  <si>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</si>
  <si>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</si>
  <si>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</si>
  <si>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</si>
  <si>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</si>
  <si>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</si>
  <si>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</si>
  <si>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</si>
  <si>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</si>
  <si>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</si>
  <si>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</si>
  <si>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</si>
  <si>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</si>
  <si>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</si>
  <si>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</si>
  <si>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</si>
  <si>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</si>
  <si>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</si>
  <si>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</si>
  <si>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</si>
  <si>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</si>
  <si>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</si>
  <si>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</si>
  <si>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</si>
  <si>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</si>
  <si>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</si>
  <si>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</si>
  <si>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</si>
  <si>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</si>
  <si>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</si>
  <si>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</si>
  <si>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DR.FRANJE TUĐMANA, BRELA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</si>
</sst>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635673.55999999982</v>
      </c>
      <c r="D2" s="6">
        <f>'PR-RAS'!E6</f>
        <v>761657.55999999994</v>
      </c>
      <c r="E2" s="6">
        <v>0</v>
      </c>
      <c r="F2" s="6">
        <v>0</v>
      </c>
      <c r="G2" s="7">
        <f t="shared" ref="G2:G264" si="0">(B2/1000)*(C2*1+D2*2)</f>
        <v>2158.9886799999999</v>
      </c>
      <c r="H2" s="7">
        <f t="shared" ref="H2:H264" si="1">ABS(C2-ROUND(C2,0))+ABS(D2-ROUND(D2,0))</f>
        <v>0.88000000023748726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571538.85999999987</v>
      </c>
      <c r="D46" s="1">
        <f>'PR-RAS'!E50</f>
        <v>673345.75</v>
      </c>
      <c r="E46" s="1">
        <v>0</v>
      </c>
      <c r="F46" s="1">
        <v>0</v>
      </c>
      <c r="G46" s="2">
        <f t="shared" si="0"/>
        <v>86320.366199999989</v>
      </c>
      <c r="H46" s="2">
        <f t="shared" si="1"/>
        <v>0.39000000013038516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544805.7699999999</v>
      </c>
      <c r="D64" s="1">
        <f>'PR-RAS'!E68</f>
        <v>656189.56999999995</v>
      </c>
      <c r="E64" s="1">
        <v>0</v>
      </c>
      <c r="F64" s="1">
        <v>0</v>
      </c>
      <c r="G64" s="2">
        <f t="shared" si="0"/>
        <v>117002.64932999999</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535289.94999999995</v>
      </c>
      <c r="D65" s="1">
        <f>'PR-RAS'!E69</f>
        <v>650167.98</v>
      </c>
      <c r="E65" s="1">
        <v>0</v>
      </c>
      <c r="F65" s="1">
        <v>0</v>
      </c>
      <c r="G65" s="2">
        <f t="shared" si="0"/>
        <v>117480.05824</v>
      </c>
      <c r="H65" s="2">
        <f t="shared" si="1"/>
        <v>7.000000006519258E-2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9515.82</v>
      </c>
      <c r="D66" s="1">
        <f>'PR-RAS'!E70</f>
        <v>6021.59</v>
      </c>
      <c r="E66" s="1">
        <v>0</v>
      </c>
      <c r="F66" s="1">
        <v>0</v>
      </c>
      <c r="G66" s="2">
        <f t="shared" si="0"/>
        <v>1401.335</v>
      </c>
      <c r="H66" s="2">
        <f t="shared" si="1"/>
        <v>0.59000000000014552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13875</v>
      </c>
      <c r="D70" s="1">
        <f>'PR-RAS'!E74</f>
        <v>6256.8</v>
      </c>
      <c r="E70" s="1">
        <v>0</v>
      </c>
      <c r="F70" s="1">
        <v>0</v>
      </c>
      <c r="G70" s="2">
        <f t="shared" si="0"/>
        <v>1820.8134</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13875</v>
      </c>
      <c r="D71" s="1">
        <f>'PR-RAS'!E75</f>
        <v>6256.8</v>
      </c>
      <c r="E71" s="1">
        <v>0</v>
      </c>
      <c r="F71" s="1">
        <v>0</v>
      </c>
      <c r="G71" s="2">
        <f t="shared" si="0"/>
        <v>1847.202</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12858.09</v>
      </c>
      <c r="D73" s="1">
        <f>'PR-RAS'!E77</f>
        <v>10899.38</v>
      </c>
      <c r="E73" s="1">
        <v>0</v>
      </c>
      <c r="F73" s="1">
        <v>0</v>
      </c>
      <c r="G73" s="2">
        <f t="shared" si="0"/>
        <v>2495.2931999999996</v>
      </c>
      <c r="H73" s="2">
        <f t="shared" si="1"/>
        <v>0.46999999999934516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2493.11</v>
      </c>
      <c r="D74" s="1">
        <f>'PR-RAS'!E78</f>
        <v>1634.9</v>
      </c>
      <c r="E74" s="1">
        <v>0</v>
      </c>
      <c r="F74" s="1">
        <v>0</v>
      </c>
      <c r="G74" s="2">
        <f t="shared" si="0"/>
        <v>420.69242999999994</v>
      </c>
      <c r="H74" s="2">
        <f t="shared" si="1"/>
        <v>0.21000000000003638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10364.98</v>
      </c>
      <c r="D76" s="1">
        <f>'PR-RAS'!E80</f>
        <v>9264.48</v>
      </c>
      <c r="E76" s="1">
        <v>0</v>
      </c>
      <c r="F76" s="1">
        <v>0</v>
      </c>
      <c r="G76" s="2">
        <f t="shared" si="0"/>
        <v>2167.0454999999997</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0.09</v>
      </c>
      <c r="E78" s="1">
        <v>0</v>
      </c>
      <c r="F78" s="1">
        <v>0</v>
      </c>
      <c r="G78" s="2">
        <f t="shared" si="0"/>
        <v>1.4630000000000001E-2</v>
      </c>
      <c r="H78" s="2">
        <f t="shared" si="1"/>
        <v>9.9999999999999992E-2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0.09</v>
      </c>
      <c r="E79" s="1">
        <v>0</v>
      </c>
      <c r="F79" s="1">
        <v>0</v>
      </c>
      <c r="G79" s="2">
        <f t="shared" si="0"/>
        <v>1.482E-2</v>
      </c>
      <c r="H79" s="2">
        <f t="shared" si="1"/>
        <v>9.9999999999999992E-2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0.09</v>
      </c>
      <c r="E81" s="1">
        <v>0</v>
      </c>
      <c r="F81" s="1">
        <v>0</v>
      </c>
      <c r="G81" s="2">
        <f t="shared" si="0"/>
        <v>1.52E-2</v>
      </c>
      <c r="H81" s="2">
        <f t="shared" si="1"/>
        <v>9.9999999999999992E-2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900.16</v>
      </c>
      <c r="D102" s="1">
        <f>'PR-RAS'!E106</f>
        <v>0</v>
      </c>
      <c r="E102" s="1">
        <v>0</v>
      </c>
      <c r="F102" s="1">
        <v>0</v>
      </c>
      <c r="G102" s="2">
        <f t="shared" si="0"/>
        <v>90.916160000000005</v>
      </c>
      <c r="H102" s="2">
        <f t="shared" si="1"/>
        <v>0.15999999999996817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900.16</v>
      </c>
      <c r="D108" s="1">
        <f>'PR-RAS'!E112</f>
        <v>0</v>
      </c>
      <c r="E108" s="1">
        <v>0</v>
      </c>
      <c r="F108" s="1">
        <v>0</v>
      </c>
      <c r="G108" s="2">
        <f t="shared" si="0"/>
        <v>96.317119999999989</v>
      </c>
      <c r="H108" s="2">
        <f t="shared" si="1"/>
        <v>0.15999999999996817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900.16</v>
      </c>
      <c r="D113" s="1">
        <f>'PR-RAS'!E117</f>
        <v>0</v>
      </c>
      <c r="E113" s="1">
        <v>0</v>
      </c>
      <c r="F113" s="1">
        <v>0</v>
      </c>
      <c r="G113" s="2">
        <f t="shared" si="0"/>
        <v>100.81792</v>
      </c>
      <c r="H113" s="2">
        <f t="shared" si="1"/>
        <v>0.15999999999996817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2343.0699999999997</v>
      </c>
      <c r="D120" s="1">
        <f>'PR-RAS'!E124</f>
        <v>11423.76</v>
      </c>
      <c r="E120" s="1">
        <v>0</v>
      </c>
      <c r="F120" s="1">
        <v>0</v>
      </c>
      <c r="G120" s="2">
        <f t="shared" si="0"/>
        <v>2997.68021</v>
      </c>
      <c r="H120" s="2">
        <f t="shared" si="1"/>
        <v>0.30999999999949068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1097.54</v>
      </c>
      <c r="D121" s="1">
        <f>'PR-RAS'!E125</f>
        <v>1359.73</v>
      </c>
      <c r="E121" s="1">
        <v>0</v>
      </c>
      <c r="F121" s="1">
        <v>0</v>
      </c>
      <c r="G121" s="2">
        <f t="shared" si="0"/>
        <v>458.03999999999996</v>
      </c>
      <c r="H121" s="2">
        <f t="shared" si="1"/>
        <v>0.73000000000001819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294.32</v>
      </c>
      <c r="D122" s="1">
        <f>'PR-RAS'!E126</f>
        <v>458.71</v>
      </c>
      <c r="E122" s="1">
        <v>0</v>
      </c>
      <c r="F122" s="1">
        <v>0</v>
      </c>
      <c r="G122" s="2">
        <f t="shared" si="0"/>
        <v>146.62054000000001</v>
      </c>
      <c r="H122" s="2">
        <f t="shared" si="1"/>
        <v>0.61000000000001364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803.22</v>
      </c>
      <c r="D123" s="1">
        <f>'PR-RAS'!E127</f>
        <v>901.02</v>
      </c>
      <c r="E123" s="1">
        <v>0</v>
      </c>
      <c r="F123" s="1">
        <v>0</v>
      </c>
      <c r="G123" s="2">
        <f t="shared" si="0"/>
        <v>317.84172000000001</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1245.53</v>
      </c>
      <c r="D124" s="1">
        <f>'PR-RAS'!E128</f>
        <v>10064.030000000001</v>
      </c>
      <c r="E124" s="1">
        <v>0</v>
      </c>
      <c r="F124" s="1">
        <v>0</v>
      </c>
      <c r="G124" s="2">
        <f t="shared" si="0"/>
        <v>2628.9515700000002</v>
      </c>
      <c r="H124" s="2">
        <f t="shared" si="1"/>
        <v>0.50000000000068212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773.03</v>
      </c>
      <c r="D125" s="1">
        <f>'PR-RAS'!E129</f>
        <v>1699.2</v>
      </c>
      <c r="E125" s="1">
        <v>0</v>
      </c>
      <c r="F125" s="1">
        <v>0</v>
      </c>
      <c r="G125" s="2">
        <f t="shared" si="0"/>
        <v>517.25732000000005</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472.5</v>
      </c>
      <c r="D126" s="1">
        <f>'PR-RAS'!E130</f>
        <v>8364.83</v>
      </c>
      <c r="E126" s="1">
        <v>0</v>
      </c>
      <c r="F126" s="1">
        <v>0</v>
      </c>
      <c r="G126" s="2">
        <f t="shared" si="0"/>
        <v>2150.27</v>
      </c>
      <c r="H126" s="2">
        <f t="shared" si="1"/>
        <v>0.67000000000007276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60891.46</v>
      </c>
      <c r="D129" s="1">
        <f>'PR-RAS'!E133</f>
        <v>76887.960000000006</v>
      </c>
      <c r="E129" s="1">
        <v>0</v>
      </c>
      <c r="F129" s="1">
        <v>0</v>
      </c>
      <c r="G129" s="2">
        <f t="shared" si="0"/>
        <v>27477.424640000001</v>
      </c>
      <c r="H129" s="2">
        <f t="shared" si="1"/>
        <v>0.49999999999272404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60891.46</v>
      </c>
      <c r="D130" s="1">
        <f>'PR-RAS'!E134</f>
        <v>76887.960000000006</v>
      </c>
      <c r="E130" s="1">
        <v>0</v>
      </c>
      <c r="F130" s="1">
        <v>0</v>
      </c>
      <c r="G130" s="2">
        <f t="shared" si="0"/>
        <v>27692.09202</v>
      </c>
      <c r="H130" s="2">
        <f t="shared" si="1"/>
        <v>0.49999999999272404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56410.58</v>
      </c>
      <c r="D131" s="1">
        <f>'PR-RAS'!E135</f>
        <v>76887.960000000006</v>
      </c>
      <c r="E131" s="1">
        <v>0</v>
      </c>
      <c r="F131" s="1">
        <v>0</v>
      </c>
      <c r="G131" s="2">
        <f t="shared" si="0"/>
        <v>27324.245000000003</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4480.88</v>
      </c>
      <c r="D132" s="1">
        <f>'PR-RAS'!E136</f>
        <v>0</v>
      </c>
      <c r="E132" s="1">
        <v>0</v>
      </c>
      <c r="F132" s="1">
        <v>0</v>
      </c>
      <c r="G132" s="2">
        <f t="shared" si="0"/>
        <v>586.99528000000009</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633602.07000000007</v>
      </c>
      <c r="D147" s="1">
        <f>'PR-RAS'!E151</f>
        <v>743116.72</v>
      </c>
      <c r="E147" s="1">
        <v>0</v>
      </c>
      <c r="F147" s="1">
        <v>0</v>
      </c>
      <c r="G147" s="2">
        <f t="shared" si="0"/>
        <v>309495.98445999995</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502065.01</v>
      </c>
      <c r="D148" s="1">
        <f>'PR-RAS'!E152</f>
        <v>624729.07999999996</v>
      </c>
      <c r="E148" s="1">
        <v>0</v>
      </c>
      <c r="F148" s="1">
        <v>0</v>
      </c>
      <c r="G148" s="2">
        <f t="shared" si="0"/>
        <v>257473.90598999997</v>
      </c>
      <c r="H148" s="2">
        <f t="shared" si="1"/>
        <v>8.999999996740371E-2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409806.14</v>
      </c>
      <c r="D149" s="1">
        <f>'PR-RAS'!E153</f>
        <v>513676.43</v>
      </c>
      <c r="E149" s="1">
        <v>0</v>
      </c>
      <c r="F149" s="1">
        <v>0</v>
      </c>
      <c r="G149" s="2">
        <f t="shared" si="0"/>
        <v>212699.53199999998</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409028.89</v>
      </c>
      <c r="D150" s="1">
        <f>'PR-RAS'!E154</f>
        <v>513676.43</v>
      </c>
      <c r="E150" s="1">
        <v>0</v>
      </c>
      <c r="F150" s="1">
        <v>0</v>
      </c>
      <c r="G150" s="2">
        <f t="shared" si="0"/>
        <v>214020.88074999998</v>
      </c>
      <c r="H150" s="2">
        <f t="shared" si="1"/>
        <v>0.53999999997904524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777.25</v>
      </c>
      <c r="D152" s="1">
        <f>'PR-RAS'!E156</f>
        <v>0</v>
      </c>
      <c r="E152" s="1">
        <v>0</v>
      </c>
      <c r="F152" s="1">
        <v>0</v>
      </c>
      <c r="G152" s="2">
        <f t="shared" si="0"/>
        <v>117.36475</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24640.799999999999</v>
      </c>
      <c r="D154" s="1">
        <f>'PR-RAS'!E158</f>
        <v>26286.27</v>
      </c>
      <c r="E154" s="1">
        <v>0</v>
      </c>
      <c r="F154" s="1">
        <v>0</v>
      </c>
      <c r="G154" s="2">
        <f t="shared" si="0"/>
        <v>11813.641019999999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67618.070000000007</v>
      </c>
      <c r="D155" s="1">
        <f>'PR-RAS'!E159</f>
        <v>84766.38</v>
      </c>
      <c r="E155" s="1">
        <v>0</v>
      </c>
      <c r="F155" s="1">
        <v>0</v>
      </c>
      <c r="G155" s="2">
        <f t="shared" si="0"/>
        <v>36521.22782</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67618.070000000007</v>
      </c>
      <c r="D157" s="1">
        <f>'PR-RAS'!E161</f>
        <v>84766.38</v>
      </c>
      <c r="E157" s="1">
        <v>0</v>
      </c>
      <c r="F157" s="1">
        <v>0</v>
      </c>
      <c r="G157" s="2">
        <f t="shared" si="0"/>
        <v>36995.529480000005</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130848.90999999999</v>
      </c>
      <c r="D159" s="1">
        <f>'PR-RAS'!E163</f>
        <v>117728.97</v>
      </c>
      <c r="E159" s="1">
        <v>0</v>
      </c>
      <c r="F159" s="1">
        <v>0</v>
      </c>
      <c r="G159" s="2">
        <f t="shared" si="0"/>
        <v>57876.482299999996</v>
      </c>
      <c r="H159" s="2">
        <f t="shared" si="1"/>
        <v>0.1200000000098953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43416.86</v>
      </c>
      <c r="D160" s="1">
        <f>'PR-RAS'!E164</f>
        <v>41697.479999999996</v>
      </c>
      <c r="E160" s="1">
        <v>0</v>
      </c>
      <c r="F160" s="1">
        <v>0</v>
      </c>
      <c r="G160" s="2">
        <f t="shared" si="0"/>
        <v>20163.079379999999</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7459.62</v>
      </c>
      <c r="D161" s="1">
        <f>'PR-RAS'!E165</f>
        <v>9536.2000000000007</v>
      </c>
      <c r="E161" s="1">
        <v>0</v>
      </c>
      <c r="F161" s="1">
        <v>0</v>
      </c>
      <c r="G161" s="2">
        <f t="shared" si="0"/>
        <v>4245.1232</v>
      </c>
      <c r="H161" s="2">
        <f t="shared" si="1"/>
        <v>0.58000000000083674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32115.19</v>
      </c>
      <c r="D162" s="1">
        <f>'PR-RAS'!E166</f>
        <v>30991.279999999999</v>
      </c>
      <c r="E162" s="1">
        <v>0</v>
      </c>
      <c r="F162" s="1">
        <v>0</v>
      </c>
      <c r="G162" s="2">
        <f t="shared" si="0"/>
        <v>15149.73775</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3842.05</v>
      </c>
      <c r="D163" s="1">
        <f>'PR-RAS'!E167</f>
        <v>1170</v>
      </c>
      <c r="E163" s="1">
        <v>0</v>
      </c>
      <c r="F163" s="1">
        <v>0</v>
      </c>
      <c r="G163" s="2">
        <f t="shared" si="0"/>
        <v>1001.4921000000001</v>
      </c>
      <c r="H163" s="2">
        <f t="shared" si="1"/>
        <v>5.0000000000181899E-2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38965.35</v>
      </c>
      <c r="D165" s="1">
        <f>'PR-RAS'!E169</f>
        <v>35592.799999999996</v>
      </c>
      <c r="E165" s="1">
        <v>0</v>
      </c>
      <c r="F165" s="1">
        <v>0</v>
      </c>
      <c r="G165" s="2">
        <f t="shared" si="0"/>
        <v>18064.755799999999</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4865.8999999999996</v>
      </c>
      <c r="D166" s="1">
        <f>'PR-RAS'!E170</f>
        <v>4968.07</v>
      </c>
      <c r="E166" s="1">
        <v>0</v>
      </c>
      <c r="F166" s="1">
        <v>0</v>
      </c>
      <c r="G166" s="2">
        <f t="shared" si="0"/>
        <v>2442.3366000000001</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20259.3</v>
      </c>
      <c r="D167" s="1">
        <f>'PR-RAS'!E171</f>
        <v>20226.060000000001</v>
      </c>
      <c r="E167" s="1">
        <v>0</v>
      </c>
      <c r="F167" s="1">
        <v>0</v>
      </c>
      <c r="G167" s="2">
        <f t="shared" si="0"/>
        <v>10078.095719999999</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9956.85</v>
      </c>
      <c r="D168" s="1">
        <f>'PR-RAS'!E172</f>
        <v>7432.23</v>
      </c>
      <c r="E168" s="1">
        <v>0</v>
      </c>
      <c r="F168" s="1">
        <v>0</v>
      </c>
      <c r="G168" s="2">
        <f t="shared" si="0"/>
        <v>4145.15877</v>
      </c>
      <c r="H168" s="2">
        <f t="shared" si="1"/>
        <v>0.37999999999919964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2614.87</v>
      </c>
      <c r="D169" s="1">
        <f>'PR-RAS'!E173</f>
        <v>1206.49</v>
      </c>
      <c r="E169" s="1">
        <v>0</v>
      </c>
      <c r="F169" s="1">
        <v>0</v>
      </c>
      <c r="G169" s="2">
        <f t="shared" si="0"/>
        <v>844.67880000000014</v>
      </c>
      <c r="H169" s="2">
        <f t="shared" si="1"/>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1268.43</v>
      </c>
      <c r="D170" s="1">
        <f>'PR-RAS'!E174</f>
        <v>777.2</v>
      </c>
      <c r="E170" s="1">
        <v>0</v>
      </c>
      <c r="F170" s="1">
        <v>0</v>
      </c>
      <c r="G170" s="2">
        <f t="shared" si="0"/>
        <v>477.05826999999999</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982.75</v>
      </c>
      <c r="E172" s="1">
        <v>0</v>
      </c>
      <c r="F172" s="1">
        <v>0</v>
      </c>
      <c r="G172" s="2">
        <f t="shared" si="0"/>
        <v>336.10050000000001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44476.17</v>
      </c>
      <c r="D173" s="1">
        <f>'PR-RAS'!E177</f>
        <v>35272.58</v>
      </c>
      <c r="E173" s="1">
        <v>0</v>
      </c>
      <c r="F173" s="1">
        <v>0</v>
      </c>
      <c r="G173" s="2">
        <f t="shared" si="0"/>
        <v>19783.66876</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20499.46</v>
      </c>
      <c r="D174" s="1">
        <f>'PR-RAS'!E178</f>
        <v>19291.87</v>
      </c>
      <c r="E174" s="1">
        <v>0</v>
      </c>
      <c r="F174" s="1">
        <v>0</v>
      </c>
      <c r="G174" s="2">
        <f t="shared" si="0"/>
        <v>10221.393599999999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15397.55</v>
      </c>
      <c r="D175" s="1">
        <f>'PR-RAS'!E179</f>
        <v>7239.27</v>
      </c>
      <c r="E175" s="1">
        <v>0</v>
      </c>
      <c r="F175" s="1">
        <v>0</v>
      </c>
      <c r="G175" s="2">
        <f t="shared" si="0"/>
        <v>5198.43966</v>
      </c>
      <c r="H175" s="2">
        <f t="shared" si="1"/>
        <v>0.72000000000116415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35</v>
      </c>
      <c r="E176" s="1">
        <v>0</v>
      </c>
      <c r="F176" s="1">
        <v>0</v>
      </c>
      <c r="G176" s="2">
        <f t="shared" si="0"/>
        <v>12.25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3727.57</v>
      </c>
      <c r="D177" s="1">
        <f>'PR-RAS'!E181</f>
        <v>3622.5</v>
      </c>
      <c r="E177" s="1">
        <v>0</v>
      </c>
      <c r="F177" s="1">
        <v>0</v>
      </c>
      <c r="G177" s="2">
        <f t="shared" si="0"/>
        <v>1931.1723199999999</v>
      </c>
      <c r="H177" s="2">
        <f t="shared" si="1"/>
        <v>0.92999999999983629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1431.01</v>
      </c>
      <c r="D179" s="1">
        <f>'PR-RAS'!E183</f>
        <v>1501.95</v>
      </c>
      <c r="E179" s="1">
        <v>0</v>
      </c>
      <c r="F179" s="1">
        <v>0</v>
      </c>
      <c r="G179" s="2">
        <f t="shared" si="0"/>
        <v>789.41397999999992</v>
      </c>
      <c r="H179" s="2">
        <f t="shared" si="1"/>
        <v>5.999999999994543E-2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638.54</v>
      </c>
      <c r="D180" s="1">
        <f>'PR-RAS'!E184</f>
        <v>6.32</v>
      </c>
      <c r="E180" s="1">
        <v>0</v>
      </c>
      <c r="F180" s="1">
        <v>0</v>
      </c>
      <c r="G180" s="2">
        <f t="shared" si="0"/>
        <v>116.56121999999999</v>
      </c>
      <c r="H180" s="2">
        <f t="shared" si="1"/>
        <v>0.78000000000003666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2724.48</v>
      </c>
      <c r="D181" s="1">
        <f>'PR-RAS'!E185</f>
        <v>3352.12</v>
      </c>
      <c r="E181" s="1">
        <v>0</v>
      </c>
      <c r="F181" s="1">
        <v>0</v>
      </c>
      <c r="G181" s="2">
        <f t="shared" si="0"/>
        <v>1697.1695999999997</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57.56</v>
      </c>
      <c r="D182" s="1">
        <f>'PR-RAS'!E186</f>
        <v>223.55</v>
      </c>
      <c r="E182" s="1">
        <v>0</v>
      </c>
      <c r="F182" s="1">
        <v>0</v>
      </c>
      <c r="G182" s="2">
        <f t="shared" si="0"/>
        <v>91.343460000000007</v>
      </c>
      <c r="H182" s="2">
        <f t="shared" si="1"/>
        <v>0.88999999999998636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3990.53</v>
      </c>
      <c r="D184" s="1">
        <f>'PR-RAS'!E188</f>
        <v>5166.1100000000006</v>
      </c>
      <c r="E184" s="1">
        <v>0</v>
      </c>
      <c r="F184" s="1">
        <v>0</v>
      </c>
      <c r="G184" s="2">
        <f t="shared" si="0"/>
        <v>2621.0632500000002</v>
      </c>
      <c r="H184" s="2">
        <f t="shared" si="1"/>
        <v>0.58000000000038199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857.86</v>
      </c>
      <c r="D186" s="1">
        <f>'PR-RAS'!E190</f>
        <v>1572.31</v>
      </c>
      <c r="E186" s="1">
        <v>0</v>
      </c>
      <c r="F186" s="1">
        <v>0</v>
      </c>
      <c r="G186" s="2">
        <f t="shared" si="0"/>
        <v>740.4588</v>
      </c>
      <c r="H186" s="2">
        <f t="shared" si="1"/>
        <v>0.44999999999993179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323</v>
      </c>
      <c r="D187" s="1">
        <f>'PR-RAS'!E191</f>
        <v>508.8</v>
      </c>
      <c r="E187" s="1">
        <v>0</v>
      </c>
      <c r="F187" s="1">
        <v>0</v>
      </c>
      <c r="G187" s="2">
        <f t="shared" si="0"/>
        <v>249.35159999999999</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707.25</v>
      </c>
      <c r="D188" s="1">
        <f>'PR-RAS'!E192</f>
        <v>798.73</v>
      </c>
      <c r="E188" s="1">
        <v>0</v>
      </c>
      <c r="F188" s="1">
        <v>0</v>
      </c>
      <c r="G188" s="2">
        <f t="shared" si="0"/>
        <v>430.98077000000001</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340.92</v>
      </c>
      <c r="D190" s="1">
        <f>'PR-RAS'!E194</f>
        <v>0</v>
      </c>
      <c r="E190" s="1">
        <v>0</v>
      </c>
      <c r="F190" s="1">
        <v>0</v>
      </c>
      <c r="G190" s="2">
        <f t="shared" si="0"/>
        <v>64.433880000000002</v>
      </c>
      <c r="H190" s="2">
        <f t="shared" si="1"/>
        <v>7.9999999999984084E-2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97.07</v>
      </c>
      <c r="D191" s="1">
        <f>'PR-RAS'!E195</f>
        <v>298.27</v>
      </c>
      <c r="E191" s="1">
        <v>0</v>
      </c>
      <c r="F191" s="1">
        <v>0</v>
      </c>
      <c r="G191" s="2">
        <f t="shared" si="0"/>
        <v>131.78589999999997</v>
      </c>
      <c r="H191" s="2">
        <f t="shared" si="1"/>
        <v>0.33999999999997499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451.66</v>
      </c>
      <c r="D192" s="1">
        <f>'PR-RAS'!E196</f>
        <v>415.78</v>
      </c>
      <c r="E192" s="1">
        <v>0</v>
      </c>
      <c r="F192" s="1">
        <v>0</v>
      </c>
      <c r="G192" s="2">
        <f t="shared" si="0"/>
        <v>245.09502000000001</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451.66</v>
      </c>
      <c r="D206" s="1">
        <f>'PR-RAS'!E210</f>
        <v>415.78</v>
      </c>
      <c r="E206" s="1">
        <v>0</v>
      </c>
      <c r="F206" s="1">
        <v>0</v>
      </c>
      <c r="G206" s="2">
        <f t="shared" si="0"/>
        <v>263.06009999999998</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443.41</v>
      </c>
      <c r="D207" s="1">
        <f>'PR-RAS'!E211</f>
        <v>415.78</v>
      </c>
      <c r="E207" s="1">
        <v>0</v>
      </c>
      <c r="F207" s="1">
        <v>0</v>
      </c>
      <c r="G207" s="2">
        <f t="shared" si="0"/>
        <v>262.64382000000001</v>
      </c>
      <c r="H207" s="2">
        <f t="shared" si="1"/>
        <v>0.6300000000000523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8.25</v>
      </c>
      <c r="D209" s="1">
        <f>'PR-RAS'!E213</f>
        <v>0</v>
      </c>
      <c r="E209" s="1">
        <v>0</v>
      </c>
      <c r="F209" s="1">
        <v>0</v>
      </c>
      <c r="G209" s="2">
        <f t="shared" si="0"/>
        <v>1.716</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236.49</v>
      </c>
      <c r="D259" s="1">
        <f>'PR-RAS'!E263</f>
        <v>242.89</v>
      </c>
      <c r="E259" s="1">
        <v>0</v>
      </c>
      <c r="F259" s="1">
        <v>0</v>
      </c>
      <c r="G259" s="2">
        <f t="shared" si="0"/>
        <v>186.34566000000001</v>
      </c>
      <c r="H259" s="2">
        <f t="shared" si="1"/>
        <v>0.60000000000002274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236.49</v>
      </c>
      <c r="D260" s="1">
        <f>'PR-RAS'!E264</f>
        <v>242.89</v>
      </c>
      <c r="E260" s="1">
        <v>0</v>
      </c>
      <c r="F260" s="1">
        <v>0</v>
      </c>
      <c r="G260" s="2">
        <f t="shared" si="0"/>
        <v>187.06792999999999</v>
      </c>
      <c r="H260" s="2">
        <f t="shared" si="1"/>
        <v>0.60000000000002274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236.49</v>
      </c>
      <c r="D262" s="1">
        <f>'PR-RAS'!E266</f>
        <v>242.89</v>
      </c>
      <c r="E262" s="1">
        <v>0</v>
      </c>
      <c r="F262" s="1">
        <v>0</v>
      </c>
      <c r="G262" s="2">
        <f t="shared" si="0"/>
        <v>188.51247000000001</v>
      </c>
      <c r="H262" s="2">
        <f t="shared" si="1"/>
        <v>0.60000000000002274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633602.07000000007</v>
      </c>
      <c r="D285" s="1">
        <f>'PR-RAS'!E289</f>
        <v>743116.72</v>
      </c>
      <c r="E285" s="1">
        <v>0</v>
      </c>
      <c r="F285" s="1">
        <v>0</v>
      </c>
      <c r="G285" s="2">
        <f t="shared" si="8"/>
        <v>602033.28483999986</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2071.4899999997579</v>
      </c>
      <c r="D286" s="1">
        <f>'PR-RAS'!E290</f>
        <v>18540.839999999967</v>
      </c>
      <c r="E286" s="1">
        <v>0</v>
      </c>
      <c r="F286" s="1">
        <v>0</v>
      </c>
      <c r="G286" s="2">
        <f t="shared" si="8"/>
        <v>11158.653449999911</v>
      </c>
      <c r="H286" s="2">
        <f t="shared" si="9"/>
        <v>0.64999999979045242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39339.61</v>
      </c>
      <c r="D288" s="1">
        <f>'PR-RAS'!E292</f>
        <v>27499.4</v>
      </c>
      <c r="E288" s="1">
        <v>0</v>
      </c>
      <c r="F288" s="1">
        <v>0</v>
      </c>
      <c r="G288" s="2">
        <f t="shared" si="8"/>
        <v>27075.123669999997</v>
      </c>
      <c r="H288" s="2">
        <f t="shared" si="9"/>
        <v>0.79000000000087311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407.1</v>
      </c>
      <c r="D290" s="1">
        <f>'PR-RAS'!E294</f>
        <v>177</v>
      </c>
      <c r="E290" s="1">
        <v>0</v>
      </c>
      <c r="F290" s="1">
        <v>0</v>
      </c>
      <c r="G290" s="2">
        <f t="shared" si="8"/>
        <v>219.9579</v>
      </c>
      <c r="H290" s="2">
        <f t="shared" si="9"/>
        <v>0.10000000000002274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180.54</v>
      </c>
      <c r="D291" s="1">
        <f>'PR-RAS'!E295</f>
        <v>63.72</v>
      </c>
      <c r="E291" s="1">
        <v>0</v>
      </c>
      <c r="F291" s="1">
        <v>0</v>
      </c>
      <c r="G291" s="2">
        <f t="shared" si="8"/>
        <v>89.3142</v>
      </c>
      <c r="H291" s="2">
        <f t="shared" si="9"/>
        <v>0.74000000000000909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18099.64</v>
      </c>
      <c r="D345" s="1">
        <f>'PR-RAS'!E350</f>
        <v>16287.489999999998</v>
      </c>
      <c r="E345" s="1">
        <v>0</v>
      </c>
      <c r="F345" s="1">
        <v>0</v>
      </c>
      <c r="G345" s="2">
        <f t="shared" si="8"/>
        <v>17432.069279999996</v>
      </c>
      <c r="H345" s="2">
        <f t="shared" si="9"/>
        <v>0.84999999999854481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18099.64</v>
      </c>
      <c r="D358" s="1">
        <f>'PR-RAS'!E363</f>
        <v>16287.489999999998</v>
      </c>
      <c r="E358" s="1">
        <v>0</v>
      </c>
      <c r="F358" s="1">
        <v>0</v>
      </c>
      <c r="G358" s="2">
        <f t="shared" si="8"/>
        <v>18090.839339999999</v>
      </c>
      <c r="H358" s="2">
        <f t="shared" si="9"/>
        <v>0.84999999999854481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12279.18</v>
      </c>
      <c r="D364" s="1">
        <f>'PR-RAS'!E369</f>
        <v>9970.7599999999984</v>
      </c>
      <c r="E364" s="1">
        <v>0</v>
      </c>
      <c r="F364" s="1">
        <v>0</v>
      </c>
      <c r="G364" s="2">
        <f t="shared" si="8"/>
        <v>11696.114099999999</v>
      </c>
      <c r="H364" s="2">
        <f t="shared" si="9"/>
        <v>0.42000000000189175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10885.48</v>
      </c>
      <c r="D365" s="1">
        <f>'PR-RAS'!E370</f>
        <v>8571.3799999999992</v>
      </c>
      <c r="E365" s="1">
        <v>0</v>
      </c>
      <c r="F365" s="1">
        <v>0</v>
      </c>
      <c r="G365" s="2">
        <f t="shared" si="8"/>
        <v>10202.279359999999</v>
      </c>
      <c r="H365" s="2">
        <f t="shared" si="9"/>
        <v>0.85999999999876309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219.38</v>
      </c>
      <c r="E367" s="1">
        <v>0</v>
      </c>
      <c r="F367" s="1">
        <v>0</v>
      </c>
      <c r="G367" s="2">
        <f t="shared" si="8"/>
        <v>160.58616000000001</v>
      </c>
      <c r="H367" s="2">
        <f t="shared" si="9"/>
        <v>0.37999999999999545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1393.7</v>
      </c>
      <c r="D371" s="1">
        <f>'PR-RAS'!E376</f>
        <v>1180</v>
      </c>
      <c r="E371" s="1">
        <v>0</v>
      </c>
      <c r="F371" s="1">
        <v>0</v>
      </c>
      <c r="G371" s="2">
        <f t="shared" si="8"/>
        <v>1388.8689999999999</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5820.46</v>
      </c>
      <c r="D378" s="1">
        <f>'PR-RAS'!E383</f>
        <v>6316.73</v>
      </c>
      <c r="E378" s="1">
        <v>0</v>
      </c>
      <c r="F378" s="1">
        <v>0</v>
      </c>
      <c r="G378" s="2">
        <f t="shared" si="8"/>
        <v>6957.1278399999992</v>
      </c>
      <c r="H378" s="2">
        <f t="shared" si="9"/>
        <v>0.73000000000047294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5820.46</v>
      </c>
      <c r="D379" s="1">
        <f>'PR-RAS'!E384</f>
        <v>6316.73</v>
      </c>
      <c r="E379" s="1">
        <v>0</v>
      </c>
      <c r="F379" s="1">
        <v>0</v>
      </c>
      <c r="G379" s="2">
        <f t="shared" si="8"/>
        <v>6975.5817599999991</v>
      </c>
      <c r="H379" s="2">
        <f t="shared" si="9"/>
        <v>0.73000000000047294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18099.64</v>
      </c>
      <c r="D403" s="1">
        <f>'PR-RAS'!E408</f>
        <v>16287.489999999998</v>
      </c>
      <c r="E403" s="1">
        <v>0</v>
      </c>
      <c r="F403" s="1">
        <v>0</v>
      </c>
      <c r="G403" s="2">
        <f t="shared" si="8"/>
        <v>20371.197239999998</v>
      </c>
      <c r="H403" s="2">
        <f t="shared" si="9"/>
        <v>0.84999999999854481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28806.92</v>
      </c>
      <c r="D405" s="1">
        <f>'PR-RAS'!E410</f>
        <v>32909.86</v>
      </c>
      <c r="E405" s="1">
        <v>0</v>
      </c>
      <c r="F405" s="1">
        <v>0</v>
      </c>
      <c r="G405" s="2">
        <f t="shared" si="8"/>
        <v>38229.162560000004</v>
      </c>
      <c r="H405" s="2">
        <f t="shared" si="9"/>
        <v>0.22000000000116415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635673.55999999982</v>
      </c>
      <c r="D407" s="1">
        <f>'PR-RAS'!E412</f>
        <v>761657.55999999994</v>
      </c>
      <c r="E407" s="1">
        <v>0</v>
      </c>
      <c r="F407" s="1">
        <v>0</v>
      </c>
      <c r="G407" s="2">
        <f t="shared" si="8"/>
        <v>876549.40407999989</v>
      </c>
      <c r="H407" s="2">
        <f t="shared" si="9"/>
        <v>0.88000000023748726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651701.71000000008</v>
      </c>
      <c r="D408" s="1">
        <f>'PR-RAS'!E413</f>
        <v>759404.21</v>
      </c>
      <c r="E408" s="1">
        <v>0</v>
      </c>
      <c r="F408" s="1">
        <v>0</v>
      </c>
      <c r="G408" s="2">
        <f t="shared" si="8"/>
        <v>883397.62290999992</v>
      </c>
      <c r="H408" s="2">
        <f t="shared" si="9"/>
        <v>0.49999999988358468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2253.3499999999767</v>
      </c>
      <c r="E409" s="1">
        <v>0</v>
      </c>
      <c r="F409" s="1">
        <v>0</v>
      </c>
      <c r="G409" s="2">
        <f t="shared" si="8"/>
        <v>1838.7335999999809</v>
      </c>
      <c r="H409" s="2">
        <f t="shared" si="9"/>
        <v>0.34999999997671694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16028.150000000256</v>
      </c>
      <c r="D410" s="1">
        <f>'PR-RAS'!E415</f>
        <v>0</v>
      </c>
      <c r="E410" s="1">
        <v>0</v>
      </c>
      <c r="F410" s="1">
        <v>0</v>
      </c>
      <c r="G410" s="2">
        <f t="shared" si="8"/>
        <v>6555.5133500001048</v>
      </c>
      <c r="H410" s="2">
        <f t="shared" si="9"/>
        <v>0.15000000025611371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10532.690000000002</v>
      </c>
      <c r="D411" s="1">
        <f>'PR-RAS'!E416</f>
        <v>0</v>
      </c>
      <c r="E411" s="1">
        <v>0</v>
      </c>
      <c r="F411" s="1">
        <v>0</v>
      </c>
      <c r="G411" s="2">
        <f t="shared" si="8"/>
        <v>4318.402900000001</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5410.4599999999991</v>
      </c>
      <c r="E412" s="1">
        <v>0</v>
      </c>
      <c r="F412" s="1">
        <v>0</v>
      </c>
      <c r="G412" s="2">
        <f t="shared" si="8"/>
        <v>4447.3981199999989</v>
      </c>
      <c r="H412" s="2">
        <f t="shared" si="9"/>
        <v>0.45999999999912689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407.1</v>
      </c>
      <c r="D413" s="1">
        <f>'PR-RAS'!E418</f>
        <v>177</v>
      </c>
      <c r="E413" s="1">
        <v>0</v>
      </c>
      <c r="F413" s="1">
        <v>0</v>
      </c>
      <c r="G413" s="2">
        <f t="shared" si="8"/>
        <v>313.57319999999999</v>
      </c>
      <c r="H413" s="2">
        <f t="shared" si="9"/>
        <v>0.10000000000002274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635673.55999999982</v>
      </c>
      <c r="D633" s="1">
        <f>'PR-RAS'!E639</f>
        <v>761657.55999999994</v>
      </c>
      <c r="E633" s="1">
        <v>0</v>
      </c>
      <c r="F633" s="1">
        <v>0</v>
      </c>
      <c r="G633" s="2">
        <f t="shared" si="10"/>
        <v>1364480.8457599999</v>
      </c>
      <c r="H633" s="2">
        <f t="shared" si="11"/>
        <v>0.88000000023748726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651701.71000000008</v>
      </c>
      <c r="D634" s="1">
        <f>'PR-RAS'!E640</f>
        <v>759404.21</v>
      </c>
      <c r="E634" s="1">
        <v>0</v>
      </c>
      <c r="F634" s="1">
        <v>0</v>
      </c>
      <c r="G634" s="2">
        <f t="shared" si="10"/>
        <v>1373932.9122899999</v>
      </c>
      <c r="H634" s="2">
        <f t="shared" si="11"/>
        <v>0.49999999988358468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2253.3499999999767</v>
      </c>
      <c r="E635" s="1">
        <v>0</v>
      </c>
      <c r="F635" s="1">
        <v>0</v>
      </c>
      <c r="G635" s="2">
        <f t="shared" si="10"/>
        <v>2857.2477999999705</v>
      </c>
      <c r="H635" s="2">
        <f t="shared" si="11"/>
        <v>0.34999999997671694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16028.150000000256</v>
      </c>
      <c r="D636" s="1">
        <f>'PR-RAS'!E642</f>
        <v>0</v>
      </c>
      <c r="E636" s="1">
        <v>0</v>
      </c>
      <c r="F636" s="1">
        <v>0</v>
      </c>
      <c r="G636" s="2">
        <f t="shared" si="10"/>
        <v>10177.875250000163</v>
      </c>
      <c r="H636" s="2">
        <f t="shared" si="11"/>
        <v>0.15000000025611371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10532.690000000002</v>
      </c>
      <c r="D637" s="1">
        <f>'PR-RAS'!E643</f>
        <v>0</v>
      </c>
      <c r="E637" s="1">
        <v>0</v>
      </c>
      <c r="F637" s="1">
        <v>0</v>
      </c>
      <c r="G637" s="2">
        <f t="shared" si="10"/>
        <v>6698.7908400000015</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5410.4599999999991</v>
      </c>
      <c r="E638" s="1">
        <v>0</v>
      </c>
      <c r="F638" s="1">
        <v>0</v>
      </c>
      <c r="G638" s="2">
        <f t="shared" si="10"/>
        <v>6892.9260399999994</v>
      </c>
      <c r="H638" s="2">
        <f t="shared" si="11"/>
        <v>0.45999999999912689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5495.4600000002538</v>
      </c>
      <c r="D640" s="1">
        <f>'PR-RAS'!E646</f>
        <v>3157.1100000000224</v>
      </c>
      <c r="E640" s="1">
        <v>0</v>
      </c>
      <c r="F640" s="1">
        <v>0</v>
      </c>
      <c r="G640" s="2">
        <f t="shared" si="10"/>
        <v>7546.3855200001908</v>
      </c>
      <c r="H640" s="2">
        <f t="shared" si="11"/>
        <v>0.57000000027619535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43509.46</v>
      </c>
      <c r="D641" s="1">
        <f>'PR-RAS'!E647</f>
        <v>52455.03</v>
      </c>
      <c r="E641" s="1">
        <v>0</v>
      </c>
      <c r="F641" s="1">
        <v>0</v>
      </c>
      <c r="G641" s="2">
        <f t="shared" si="10"/>
        <v>94988.492799999993</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12850.89</v>
      </c>
      <c r="D642" s="1">
        <f>'PR-RAS'!E649</f>
        <v>18500.03</v>
      </c>
      <c r="E642" s="1">
        <v>0</v>
      </c>
      <c r="F642" s="1">
        <v>0</v>
      </c>
      <c r="G642" s="2">
        <f t="shared" si="10"/>
        <v>31954.45895</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628684.22</v>
      </c>
      <c r="D643" s="1">
        <f>'PR-RAS'!E650</f>
        <v>759198.7</v>
      </c>
      <c r="E643" s="1">
        <v>0</v>
      </c>
      <c r="F643" s="1">
        <v>0</v>
      </c>
      <c r="G643" s="2">
        <f t="shared" si="10"/>
        <v>1378426.4000400002</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623035.07999999996</v>
      </c>
      <c r="D644" s="1">
        <f>'PR-RAS'!E651</f>
        <v>772977.18</v>
      </c>
      <c r="E644" s="1">
        <v>0</v>
      </c>
      <c r="F644" s="1">
        <v>0</v>
      </c>
      <c r="G644" s="2">
        <f t="shared" si="10"/>
        <v>1394660.2099200001</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18500.030000000028</v>
      </c>
      <c r="D645" s="1">
        <f>'PR-RAS'!E652</f>
        <v>4721.5499999999302</v>
      </c>
      <c r="E645" s="1">
        <v>0</v>
      </c>
      <c r="F645" s="1">
        <v>0</v>
      </c>
      <c r="G645" s="2">
        <f t="shared" si="10"/>
        <v>17995.375719999927</v>
      </c>
      <c r="H645" s="2">
        <f t="shared" si="11"/>
        <v>0.48000000009778887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525536.82999999996</v>
      </c>
      <c r="D668" s="1">
        <f>'PR-RAS'!E675</f>
        <v>636828.43999999994</v>
      </c>
      <c r="E668" s="1">
        <v>0</v>
      </c>
      <c r="F668" s="1">
        <v>0</v>
      </c>
      <c r="G668" s="2">
        <f t="shared" si="10"/>
        <v>1200062.2045700001</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9753.1200000000008</v>
      </c>
      <c r="D669" s="1">
        <f>'PR-RAS'!E676</f>
        <v>13339.54</v>
      </c>
      <c r="E669" s="1">
        <v>0</v>
      </c>
      <c r="F669" s="1">
        <v>0</v>
      </c>
      <c r="G669" s="2">
        <f t="shared" si="10"/>
        <v>24336.709600000006</v>
      </c>
      <c r="H669" s="2">
        <f t="shared" si="11"/>
        <v>0.57999999999992724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5411.77</v>
      </c>
      <c r="D670" s="1">
        <f>'PR-RAS'!E677</f>
        <v>6021.59</v>
      </c>
      <c r="E670" s="1">
        <v>0</v>
      </c>
      <c r="F670" s="1">
        <v>0</v>
      </c>
      <c r="G670" s="2">
        <f t="shared" si="10"/>
        <v>11677.361550000001</v>
      </c>
      <c r="H670" s="2">
        <f t="shared" si="11"/>
        <v>0.63999999999941792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4104.05</v>
      </c>
      <c r="D671" s="1">
        <f>'PR-RAS'!E678</f>
        <v>0</v>
      </c>
      <c r="E671" s="1">
        <v>0</v>
      </c>
      <c r="F671" s="1">
        <v>0</v>
      </c>
      <c r="G671" s="2">
        <f t="shared" si="10"/>
        <v>2749.7135000000003</v>
      </c>
      <c r="H671" s="2">
        <f t="shared" si="11"/>
        <v>5.0000000000181899E-2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13875</v>
      </c>
      <c r="D687" s="1">
        <f>'PR-RAS'!E694</f>
        <v>6256.8</v>
      </c>
      <c r="E687" s="1">
        <v>0</v>
      </c>
      <c r="F687" s="1">
        <v>0</v>
      </c>
      <c r="G687" s="2">
        <f t="shared" si="10"/>
        <v>18102.579600000001</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900.16</v>
      </c>
      <c r="D703" s="1">
        <f>'PR-RAS'!E710</f>
        <v>0</v>
      </c>
      <c r="E703" s="1">
        <v>0</v>
      </c>
      <c r="F703" s="1">
        <v>0</v>
      </c>
      <c r="G703" s="2">
        <f t="shared" si="10"/>
        <v>631.91231999999991</v>
      </c>
      <c r="H703" s="2">
        <f t="shared" si="11"/>
        <v>0.15999999999996817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1527.88</v>
      </c>
      <c r="D710" s="1">
        <f>'PR-RAS'!E717</f>
        <v>2648.64</v>
      </c>
      <c r="E710" s="1">
        <v>0</v>
      </c>
      <c r="F710" s="1">
        <v>0</v>
      </c>
      <c r="G710" s="2">
        <f t="shared" si="10"/>
        <v>4839.0384399999994</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32115.19</v>
      </c>
      <c r="D711" s="1">
        <f>'PR-RAS'!E718</f>
        <v>30991.279999999999</v>
      </c>
      <c r="E711" s="1">
        <v>0</v>
      </c>
      <c r="F711" s="1">
        <v>0</v>
      </c>
      <c r="G711" s="2">
        <f t="shared" si="10"/>
        <v>66809.402499999997</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796.35</v>
      </c>
      <c r="D713" s="1">
        <f>'PR-RAS'!E720</f>
        <v>933.45</v>
      </c>
      <c r="E713" s="1">
        <v>0</v>
      </c>
      <c r="F713" s="1">
        <v>0</v>
      </c>
      <c r="G713" s="2">
        <f t="shared" si="10"/>
        <v>1896.2339999999999</v>
      </c>
      <c r="H713" s="2">
        <f t="shared" si="11"/>
        <v>0.80000000000006821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638.54</v>
      </c>
      <c r="D716" s="1">
        <f>'PR-RAS'!E723</f>
        <v>6.32</v>
      </c>
      <c r="E716" s="1">
        <v>0</v>
      </c>
      <c r="F716" s="1">
        <v>0</v>
      </c>
      <c r="G716" s="2">
        <f t="shared" si="10"/>
        <v>465.59369999999996</v>
      </c>
      <c r="H716" s="2">
        <f t="shared" si="11"/>
        <v>0.78000000000003666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57.56</v>
      </c>
      <c r="D717" s="1">
        <f>'PR-RAS'!E724</f>
        <v>223.55</v>
      </c>
      <c r="E717" s="1">
        <v>0</v>
      </c>
      <c r="F717" s="1">
        <v>0</v>
      </c>
      <c r="G717" s="2">
        <f t="shared" si="10"/>
        <v>361.33656000000002</v>
      </c>
      <c r="H717" s="2">
        <f t="shared" si="11"/>
        <v>0.88999999999998636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857.86</v>
      </c>
      <c r="D719" s="1">
        <f>'PR-RAS'!E726</f>
        <v>1572.31</v>
      </c>
      <c r="E719" s="1">
        <v>0</v>
      </c>
      <c r="F719" s="1">
        <v>0</v>
      </c>
      <c r="G719" s="2">
        <f t="shared" si="10"/>
        <v>2873.7806399999999</v>
      </c>
      <c r="H719" s="2">
        <f t="shared" si="11"/>
        <v>0.44999999999993179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455968.59</v>
      </c>
      <c r="D984" s="6">
        <f>BILANCA!E6</f>
        <v>468583.57000000007</v>
      </c>
      <c r="E984" s="6">
        <v>0</v>
      </c>
      <c r="F984" s="6">
        <v>0</v>
      </c>
      <c r="G984" s="7">
        <f t="shared" ref="G984:G1241" si="22">B984/1000*C984+B984/500*D984</f>
        <v>1393.1357300000002</v>
      </c>
      <c r="H984" s="7">
        <f t="shared" si="19"/>
        <v>0.83999999990919605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389681.58</v>
      </c>
      <c r="D985" s="1">
        <f>BILANCA!E7</f>
        <v>407303.35000000003</v>
      </c>
      <c r="E985" s="1">
        <v>0</v>
      </c>
      <c r="F985" s="1">
        <v>0</v>
      </c>
      <c r="G985" s="2">
        <f t="shared" si="22"/>
        <v>2408.57656</v>
      </c>
      <c r="H985" s="2">
        <f t="shared" si="19"/>
        <v>0.77000000001862645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3279.82</v>
      </c>
      <c r="D986" s="1">
        <f>BILANCA!E8</f>
        <v>3279.82</v>
      </c>
      <c r="E986" s="1">
        <v>0</v>
      </c>
      <c r="F986" s="1">
        <v>0</v>
      </c>
      <c r="G986" s="2">
        <f t="shared" si="22"/>
        <v>29.518380000000001</v>
      </c>
      <c r="H986" s="2">
        <f t="shared" si="19"/>
        <v>0.35999999999967258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3279.82</v>
      </c>
      <c r="D987" s="1">
        <f>BILANCA!E9</f>
        <v>3279.82</v>
      </c>
      <c r="E987" s="1">
        <v>0</v>
      </c>
      <c r="F987" s="1">
        <v>0</v>
      </c>
      <c r="G987" s="2">
        <f t="shared" si="22"/>
        <v>39.357840000000003</v>
      </c>
      <c r="H987" s="2">
        <f t="shared" si="19"/>
        <v>0.35999999999967258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386401.76</v>
      </c>
      <c r="D990" s="1">
        <f>BILANCA!E12</f>
        <v>404023.53</v>
      </c>
      <c r="E990" s="1">
        <v>0</v>
      </c>
      <c r="F990" s="1">
        <v>0</v>
      </c>
      <c r="G990" s="2">
        <f t="shared" si="22"/>
        <v>8361.1417400000009</v>
      </c>
      <c r="H990" s="2">
        <f t="shared" si="19"/>
        <v>0.7099999999627471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341255.83</v>
      </c>
      <c r="D991" s="1">
        <f>BILANCA!E13</f>
        <v>333150.12</v>
      </c>
      <c r="E991" s="1">
        <v>0</v>
      </c>
      <c r="F991" s="1">
        <v>0</v>
      </c>
      <c r="G991" s="2">
        <f t="shared" si="22"/>
        <v>8060.4485600000007</v>
      </c>
      <c r="H991" s="2">
        <f t="shared" si="19"/>
        <v>0.28999999997904524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648456.4</v>
      </c>
      <c r="D993" s="1">
        <f>BILANCA!E15</f>
        <v>648456.4</v>
      </c>
      <c r="E993" s="1">
        <v>0</v>
      </c>
      <c r="F993" s="1">
        <v>0</v>
      </c>
      <c r="G993" s="2">
        <f t="shared" si="22"/>
        <v>19453.692000000003</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307200.57</v>
      </c>
      <c r="D996" s="1">
        <f>BILANCA!E18</f>
        <v>315306.28000000003</v>
      </c>
      <c r="E996" s="1">
        <v>0</v>
      </c>
      <c r="F996" s="1">
        <v>0</v>
      </c>
      <c r="G996" s="2">
        <f t="shared" si="22"/>
        <v>12191.57069</v>
      </c>
      <c r="H996" s="2">
        <f t="shared" si="19"/>
        <v>0.71000000002095476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27755.619999999995</v>
      </c>
      <c r="D997" s="1">
        <f>BILANCA!E19</f>
        <v>54530.380000000005</v>
      </c>
      <c r="E997" s="1">
        <v>0</v>
      </c>
      <c r="F997" s="1">
        <v>0</v>
      </c>
      <c r="G997" s="2">
        <f t="shared" si="22"/>
        <v>1915.4293200000002</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140597.51999999999</v>
      </c>
      <c r="D998" s="1">
        <f>BILANCA!E20</f>
        <v>190568.99</v>
      </c>
      <c r="E998" s="1">
        <v>0</v>
      </c>
      <c r="F998" s="1">
        <v>0</v>
      </c>
      <c r="G998" s="2">
        <f t="shared" si="22"/>
        <v>7826.0324999999993</v>
      </c>
      <c r="H998" s="2">
        <f t="shared" si="19"/>
        <v>0.4900000000197906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4712.1000000000004</v>
      </c>
      <c r="D999" s="1">
        <f>BILANCA!E21</f>
        <v>4712.1000000000004</v>
      </c>
      <c r="E999" s="1">
        <v>0</v>
      </c>
      <c r="F999" s="1">
        <v>0</v>
      </c>
      <c r="G999" s="2">
        <f t="shared" si="22"/>
        <v>226.18080000000003</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634.52</v>
      </c>
      <c r="D1000" s="1">
        <f>BILANCA!E22</f>
        <v>853.9</v>
      </c>
      <c r="E1000" s="1">
        <v>0</v>
      </c>
      <c r="F1000" s="1">
        <v>0</v>
      </c>
      <c r="G1000" s="2">
        <f t="shared" si="22"/>
        <v>39.81944</v>
      </c>
      <c r="H1000" s="2">
        <f t="shared" si="19"/>
        <v>0.58000000000004093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97.02</v>
      </c>
      <c r="D1003" s="1">
        <f>BILANCA!E25</f>
        <v>97.02</v>
      </c>
      <c r="E1003" s="1">
        <v>0</v>
      </c>
      <c r="F1003" s="1">
        <v>0</v>
      </c>
      <c r="G1003" s="2">
        <f t="shared" si="22"/>
        <v>5.8211999999999993</v>
      </c>
      <c r="H1003" s="2">
        <f t="shared" si="19"/>
        <v>3.9999999999992042E-2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1839.39</v>
      </c>
      <c r="D1004" s="1">
        <f>BILANCA!E26</f>
        <v>3821.89</v>
      </c>
      <c r="E1004" s="1">
        <v>0</v>
      </c>
      <c r="F1004" s="1">
        <v>0</v>
      </c>
      <c r="G1004" s="2">
        <f t="shared" si="22"/>
        <v>199.14657000000003</v>
      </c>
      <c r="H1004" s="2">
        <f t="shared" si="19"/>
        <v>0.50000000000022737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120124.93</v>
      </c>
      <c r="D1006" s="1">
        <f>BILANCA!E28</f>
        <v>145523.51999999999</v>
      </c>
      <c r="E1006" s="1">
        <v>0</v>
      </c>
      <c r="F1006" s="1">
        <v>0</v>
      </c>
      <c r="G1006" s="2">
        <f t="shared" si="22"/>
        <v>9456.9553099999994</v>
      </c>
      <c r="H1006" s="2">
        <f t="shared" si="19"/>
        <v>0.5500000000174623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17390.310000000001</v>
      </c>
      <c r="D1013" s="1">
        <f>BILANCA!E35</f>
        <v>16343.029999999999</v>
      </c>
      <c r="E1013" s="1">
        <v>0</v>
      </c>
      <c r="F1013" s="1">
        <v>0</v>
      </c>
      <c r="G1013" s="2">
        <f t="shared" si="22"/>
        <v>1502.2910999999999</v>
      </c>
      <c r="H1013" s="2">
        <f t="shared" si="19"/>
        <v>0.34000000000014552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48897.61</v>
      </c>
      <c r="D1014" s="1">
        <f>BILANCA!E36</f>
        <v>55214.34</v>
      </c>
      <c r="E1014" s="1">
        <v>0</v>
      </c>
      <c r="F1014" s="1">
        <v>0</v>
      </c>
      <c r="G1014" s="2">
        <f t="shared" si="22"/>
        <v>4939.11499</v>
      </c>
      <c r="H1014" s="2">
        <f t="shared" si="19"/>
        <v>0.72999999999592546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31507.3</v>
      </c>
      <c r="D1018" s="1">
        <f>BILANCA!E40</f>
        <v>38871.31</v>
      </c>
      <c r="E1018" s="1">
        <v>0</v>
      </c>
      <c r="F1018" s="1">
        <v>0</v>
      </c>
      <c r="G1018" s="2">
        <f t="shared" si="22"/>
        <v>3823.7471999999998</v>
      </c>
      <c r="H1018" s="2">
        <f t="shared" si="19"/>
        <v>0.6099999999969441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15301.86</v>
      </c>
      <c r="D1032" s="1">
        <f>BILANCA!E54</f>
        <v>16079.06</v>
      </c>
      <c r="E1032" s="1">
        <v>0</v>
      </c>
      <c r="F1032" s="1">
        <v>0</v>
      </c>
      <c r="G1032" s="2">
        <f t="shared" si="22"/>
        <v>2325.5390200000002</v>
      </c>
      <c r="H1032" s="2">
        <f t="shared" si="19"/>
        <v>0.19999999999890861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15301.86</v>
      </c>
      <c r="D1033" s="1">
        <f>BILANCA!E55</f>
        <v>16079.06</v>
      </c>
      <c r="E1033" s="1">
        <v>0</v>
      </c>
      <c r="F1033" s="1">
        <v>0</v>
      </c>
      <c r="G1033" s="2">
        <f t="shared" si="22"/>
        <v>2372.9989999999998</v>
      </c>
      <c r="H1033" s="2">
        <f t="shared" si="19"/>
        <v>0.19999999999890861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66287.009999999995</v>
      </c>
      <c r="D1046" s="1">
        <f>BILANCA!E68</f>
        <v>61280.22</v>
      </c>
      <c r="E1046" s="1">
        <v>0</v>
      </c>
      <c r="F1046" s="1">
        <v>0</v>
      </c>
      <c r="G1046" s="2">
        <f t="shared" si="22"/>
        <v>11897.389349999999</v>
      </c>
      <c r="H1046" s="2">
        <f t="shared" si="19"/>
        <v>0.22999999999592546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18500.03</v>
      </c>
      <c r="D1047" s="1">
        <f>BILANCA!E69</f>
        <v>4721.55</v>
      </c>
      <c r="E1047" s="1">
        <v>0</v>
      </c>
      <c r="F1047" s="1">
        <v>0</v>
      </c>
      <c r="G1047" s="2">
        <f t="shared" si="22"/>
        <v>1788.36032</v>
      </c>
      <c r="H1047" s="2">
        <f t="shared" si="19"/>
        <v>0.47999999999865395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18500.03</v>
      </c>
      <c r="D1048" s="1">
        <f>BILANCA!E70</f>
        <v>4721.55</v>
      </c>
      <c r="E1048" s="1">
        <v>0</v>
      </c>
      <c r="F1048" s="1">
        <v>0</v>
      </c>
      <c r="G1048" s="2">
        <f t="shared" si="22"/>
        <v>1816.3034500000001</v>
      </c>
      <c r="H1048" s="2">
        <f t="shared" si="19"/>
        <v>0.47999999999865395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18500.03</v>
      </c>
      <c r="D1050" s="1">
        <f>BILANCA!E72</f>
        <v>4721.55</v>
      </c>
      <c r="E1050" s="1">
        <v>0</v>
      </c>
      <c r="F1050" s="1">
        <v>0</v>
      </c>
      <c r="G1050" s="2">
        <f t="shared" si="22"/>
        <v>1872.1897100000001</v>
      </c>
      <c r="H1050" s="2">
        <f t="shared" si="19"/>
        <v>0.47999999999865395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3870.42</v>
      </c>
      <c r="D1056" s="1">
        <f>BILANCA!E78</f>
        <v>3926.64</v>
      </c>
      <c r="E1056" s="1">
        <v>0</v>
      </c>
      <c r="F1056" s="1">
        <v>0</v>
      </c>
      <c r="G1056" s="2">
        <f t="shared" si="22"/>
        <v>855.8300999999999</v>
      </c>
      <c r="H1056" s="2">
        <f t="shared" si="19"/>
        <v>0.78000000000020009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3870.42</v>
      </c>
      <c r="D1064" s="1">
        <f>BILANCA!E86</f>
        <v>3926.64</v>
      </c>
      <c r="E1064" s="1">
        <v>0</v>
      </c>
      <c r="F1064" s="1">
        <v>0</v>
      </c>
      <c r="G1064" s="2">
        <f t="shared" si="22"/>
        <v>949.61969999999997</v>
      </c>
      <c r="H1064" s="2">
        <f t="shared" si="19"/>
        <v>0.78000000000020009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407.1</v>
      </c>
      <c r="D1124" s="1">
        <f>BILANCA!E146</f>
        <v>177</v>
      </c>
      <c r="E1124" s="1">
        <v>0</v>
      </c>
      <c r="F1124" s="1">
        <v>0</v>
      </c>
      <c r="G1124" s="2">
        <f t="shared" si="22"/>
        <v>107.3151</v>
      </c>
      <c r="H1124" s="2">
        <f t="shared" si="23"/>
        <v>0.10000000000002274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226.56</v>
      </c>
      <c r="D1137" s="1">
        <f>BILANCA!E159</f>
        <v>113.28</v>
      </c>
      <c r="E1137" s="1">
        <v>0</v>
      </c>
      <c r="F1137" s="1">
        <v>0</v>
      </c>
      <c r="G1137" s="2">
        <f t="shared" si="22"/>
        <v>69.780479999999997</v>
      </c>
      <c r="H1137" s="2">
        <f t="shared" si="23"/>
        <v>0.71999999999999886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180.54</v>
      </c>
      <c r="D1138" s="1">
        <f>BILANCA!E160</f>
        <v>63.72</v>
      </c>
      <c r="E1138" s="1">
        <v>0</v>
      </c>
      <c r="F1138" s="1">
        <v>0</v>
      </c>
      <c r="G1138" s="2">
        <f t="shared" si="22"/>
        <v>47.736899999999999</v>
      </c>
      <c r="H1138" s="2">
        <f t="shared" si="23"/>
        <v>0.74000000000000909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43509.46</v>
      </c>
      <c r="D1148" s="1">
        <f>BILANCA!E170</f>
        <v>52455.03</v>
      </c>
      <c r="E1148" s="1">
        <v>0</v>
      </c>
      <c r="F1148" s="1">
        <v>0</v>
      </c>
      <c r="G1148" s="2">
        <f t="shared" si="22"/>
        <v>24489.220799999999</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43509.46</v>
      </c>
      <c r="D1151" s="1">
        <f>BILANCA!E173</f>
        <v>52455.03</v>
      </c>
      <c r="E1151" s="1">
        <v>0</v>
      </c>
      <c r="F1151" s="1">
        <v>0</v>
      </c>
      <c r="G1151" s="2">
        <f t="shared" si="22"/>
        <v>24934.479360000001</v>
      </c>
      <c r="H1151" s="2">
        <f t="shared" si="23"/>
        <v>0.48999999999796273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455968.58999999991</v>
      </c>
      <c r="D1152" s="1">
        <f>BILANCA!E175</f>
        <v>468583.57</v>
      </c>
      <c r="E1152" s="1">
        <v>0</v>
      </c>
      <c r="F1152" s="1">
        <v>0</v>
      </c>
      <c r="G1152" s="2">
        <f t="shared" si="22"/>
        <v>235439.93836999999</v>
      </c>
      <c r="H1152" s="2">
        <f t="shared" si="23"/>
        <v>0.84000000008381903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71375.37</v>
      </c>
      <c r="D1153" s="1">
        <f>BILANCA!E176</f>
        <v>64260.33</v>
      </c>
      <c r="E1153" s="1">
        <v>0</v>
      </c>
      <c r="F1153" s="1">
        <v>0</v>
      </c>
      <c r="G1153" s="2">
        <f t="shared" si="22"/>
        <v>33982.325100000002</v>
      </c>
      <c r="H1153" s="2">
        <f t="shared" si="23"/>
        <v>0.69999999999708962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66200.599999999991</v>
      </c>
      <c r="D1154" s="1">
        <f>BILANCA!E177</f>
        <v>64260.33</v>
      </c>
      <c r="E1154" s="1">
        <v>0</v>
      </c>
      <c r="F1154" s="1">
        <v>0</v>
      </c>
      <c r="G1154" s="2">
        <f t="shared" si="22"/>
        <v>33297.335460000002</v>
      </c>
      <c r="H1154" s="2">
        <f t="shared" si="23"/>
        <v>0.73000000001047738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41119.74</v>
      </c>
      <c r="D1155" s="1">
        <f>BILANCA!E178</f>
        <v>52376.72</v>
      </c>
      <c r="E1155" s="1">
        <v>0</v>
      </c>
      <c r="F1155" s="1">
        <v>0</v>
      </c>
      <c r="G1155" s="2">
        <f t="shared" si="22"/>
        <v>25090.186959999995</v>
      </c>
      <c r="H1155" s="2">
        <f t="shared" si="23"/>
        <v>0.54000000000087311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21166.32</v>
      </c>
      <c r="D1156" s="1">
        <f>BILANCA!E179</f>
        <v>7942.39</v>
      </c>
      <c r="E1156" s="1">
        <v>0</v>
      </c>
      <c r="F1156" s="1">
        <v>0</v>
      </c>
      <c r="G1156" s="2">
        <f t="shared" si="22"/>
        <v>6409.8402999999998</v>
      </c>
      <c r="H1156" s="2">
        <f t="shared" si="23"/>
        <v>0.71000000000003638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44.13</v>
      </c>
      <c r="D1157" s="1">
        <f>BILANCA!E180</f>
        <v>41.5</v>
      </c>
      <c r="E1157" s="1">
        <v>0</v>
      </c>
      <c r="F1157" s="1">
        <v>0</v>
      </c>
      <c r="G1157" s="2">
        <f t="shared" si="22"/>
        <v>22.120619999999999</v>
      </c>
      <c r="H1157" s="2">
        <f t="shared" si="23"/>
        <v>0.63000000000000256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44.13</v>
      </c>
      <c r="D1160" s="1">
        <f>BILANCA!E183</f>
        <v>41.5</v>
      </c>
      <c r="E1160" s="1">
        <v>0</v>
      </c>
      <c r="F1160" s="1">
        <v>0</v>
      </c>
      <c r="G1160" s="2">
        <f t="shared" si="22"/>
        <v>22.502009999999999</v>
      </c>
      <c r="H1160" s="2">
        <f t="shared" si="23"/>
        <v>0.63000000000000256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3870.41</v>
      </c>
      <c r="D1165" s="1">
        <f>BILANCA!E188</f>
        <v>3899.72</v>
      </c>
      <c r="E1165" s="1">
        <v>0</v>
      </c>
      <c r="F1165" s="1">
        <v>0</v>
      </c>
      <c r="G1165" s="2">
        <f t="shared" si="22"/>
        <v>2123.9126999999999</v>
      </c>
      <c r="H1165" s="2">
        <f t="shared" si="23"/>
        <v>0.69000000000005457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5174.7700000000004</v>
      </c>
      <c r="D1166" s="1">
        <f>BILANCA!E189</f>
        <v>0</v>
      </c>
      <c r="E1166" s="1">
        <v>0</v>
      </c>
      <c r="F1166" s="1">
        <v>0</v>
      </c>
      <c r="G1166" s="2">
        <f t="shared" si="22"/>
        <v>946.98291000000006</v>
      </c>
      <c r="H1166" s="2">
        <f t="shared" si="23"/>
        <v>0.22999999999956344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384593.21999999991</v>
      </c>
      <c r="D1214" s="1">
        <f>BILANCA!E237</f>
        <v>404323.24</v>
      </c>
      <c r="E1214" s="1">
        <v>0</v>
      </c>
      <c r="F1214" s="1">
        <v>0</v>
      </c>
      <c r="G1214" s="2">
        <f t="shared" si="22"/>
        <v>275638.37069999997</v>
      </c>
      <c r="H1214" s="2">
        <f t="shared" si="23"/>
        <v>0.45999999990453944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389681.57999999996</v>
      </c>
      <c r="D1215" s="1">
        <f>BILANCA!E238</f>
        <v>407303.35</v>
      </c>
      <c r="E1215" s="1">
        <v>0</v>
      </c>
      <c r="F1215" s="1">
        <v>0</v>
      </c>
      <c r="G1215" s="2">
        <f t="shared" si="22"/>
        <v>279394.88095999998</v>
      </c>
      <c r="H1215" s="2">
        <f t="shared" si="23"/>
        <v>0.77000000001862645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389681.57999999996</v>
      </c>
      <c r="D1216" s="1">
        <f>BILANCA!E239</f>
        <v>407303.35</v>
      </c>
      <c r="E1216" s="1">
        <v>0</v>
      </c>
      <c r="F1216" s="1">
        <v>0</v>
      </c>
      <c r="G1216" s="2">
        <f t="shared" si="22"/>
        <v>280599.16924000002</v>
      </c>
      <c r="H1216" s="2">
        <f t="shared" si="23"/>
        <v>0.77000000001862645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372425.35</v>
      </c>
      <c r="D1217" s="1">
        <f>BILANCA!E240</f>
        <v>390047.12</v>
      </c>
      <c r="E1217" s="1">
        <v>0</v>
      </c>
      <c r="F1217" s="1">
        <v>0</v>
      </c>
      <c r="G1217" s="2">
        <f t="shared" si="22"/>
        <v>269689.58406000002</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17256.23</v>
      </c>
      <c r="D1218" s="1">
        <f>BILANCA!E241</f>
        <v>17256.23</v>
      </c>
      <c r="E1218" s="1">
        <v>0</v>
      </c>
      <c r="F1218" s="1">
        <v>0</v>
      </c>
      <c r="G1218" s="2">
        <f t="shared" si="22"/>
        <v>12165.64215</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-5495.4599999999991</v>
      </c>
      <c r="D1222" s="1">
        <f>BILANCA!E245</f>
        <v>-3157.1100000000006</v>
      </c>
      <c r="E1222" s="1">
        <v>0</v>
      </c>
      <c r="F1222" s="1">
        <v>0</v>
      </c>
      <c r="G1222" s="2">
        <f t="shared" si="22"/>
        <v>-2822.51352</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27414.400000000001</v>
      </c>
      <c r="D1223" s="1">
        <f>BILANCA!E246</f>
        <v>29752.75</v>
      </c>
      <c r="E1223" s="1">
        <v>0</v>
      </c>
      <c r="F1223" s="1">
        <v>0</v>
      </c>
      <c r="G1223" s="2">
        <f t="shared" si="22"/>
        <v>20860.775999999998</v>
      </c>
      <c r="H1223" s="2">
        <f t="shared" si="23"/>
        <v>0.65000000000145519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27414.400000000001</v>
      </c>
      <c r="D1224" s="1">
        <f>BILANCA!E247</f>
        <v>29752.75</v>
      </c>
      <c r="E1224" s="1">
        <v>0</v>
      </c>
      <c r="F1224" s="1">
        <v>0</v>
      </c>
      <c r="G1224" s="2">
        <f t="shared" si="22"/>
        <v>20947.695899999999</v>
      </c>
      <c r="H1224" s="2">
        <f t="shared" si="23"/>
        <v>0.65000000000145519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32909.86</v>
      </c>
      <c r="D1227" s="1">
        <f>BILANCA!E250</f>
        <v>32909.86</v>
      </c>
      <c r="E1227" s="1">
        <v>0</v>
      </c>
      <c r="F1227" s="1">
        <v>0</v>
      </c>
      <c r="G1227" s="2">
        <f t="shared" si="22"/>
        <v>24090.017520000001</v>
      </c>
      <c r="H1227" s="2">
        <f t="shared" si="23"/>
        <v>0.27999999999883585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32909.86</v>
      </c>
      <c r="D1229" s="1">
        <f>BILANCA!E252</f>
        <v>32909.86</v>
      </c>
      <c r="E1229" s="1">
        <v>0</v>
      </c>
      <c r="F1229" s="1">
        <v>0</v>
      </c>
      <c r="G1229" s="2">
        <f t="shared" si="22"/>
        <v>24287.47668</v>
      </c>
      <c r="H1229" s="2">
        <f t="shared" si="23"/>
        <v>0.27999999999883585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407.1</v>
      </c>
      <c r="D1232" s="1">
        <f>BILANCA!E255</f>
        <v>177</v>
      </c>
      <c r="E1232" s="1">
        <v>0</v>
      </c>
      <c r="F1232" s="1">
        <v>0</v>
      </c>
      <c r="G1232" s="2">
        <f t="shared" si="22"/>
        <v>189.51390000000001</v>
      </c>
      <c r="H1232" s="2">
        <f t="shared" si="23"/>
        <v>0.10000000000002274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17532.990000000002</v>
      </c>
      <c r="D1236" s="1">
        <f>BILANCA!E259</f>
        <v>0</v>
      </c>
      <c r="E1236" s="1">
        <v>0</v>
      </c>
      <c r="F1236" s="1">
        <v>0</v>
      </c>
      <c r="G1236" s="2">
        <f t="shared" si="22"/>
        <v>4435.8464700000004</v>
      </c>
      <c r="H1236" s="2">
        <f t="shared" si="23"/>
        <v>9.9999999983992893E-3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17532.990000000002</v>
      </c>
      <c r="D1237" s="1">
        <f>BILANCA!E260</f>
        <v>0</v>
      </c>
      <c r="E1237" s="1">
        <v>0</v>
      </c>
      <c r="F1237" s="1">
        <v>0</v>
      </c>
      <c r="G1237" s="2">
        <f t="shared" si="22"/>
        <v>4453.3794600000001</v>
      </c>
      <c r="H1237" s="2">
        <f t="shared" si="23"/>
        <v>9.9999999983992893E-3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407.1</v>
      </c>
      <c r="D1240" s="1">
        <f>BILANCA!E264</f>
        <v>177</v>
      </c>
      <c r="E1240" s="1">
        <v>0</v>
      </c>
      <c r="F1240" s="1">
        <v>0</v>
      </c>
      <c r="G1240" s="2">
        <f t="shared" si="22"/>
        <v>195.60270000000003</v>
      </c>
      <c r="H1240" s="2">
        <f t="shared" si="23"/>
        <v>0.10000000000002274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3870.42</v>
      </c>
      <c r="D1244" s="1">
        <f>BILANCA!E268</f>
        <v>3926.64</v>
      </c>
      <c r="E1244" s="1">
        <v>0</v>
      </c>
      <c r="F1244" s="1">
        <v>0</v>
      </c>
      <c r="G1244" s="2">
        <f t="shared" si="24"/>
        <v>3059.8856999999998</v>
      </c>
      <c r="H1244" s="2">
        <f t="shared" si="23"/>
        <v>0.78000000000020009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22691.14</v>
      </c>
      <c r="D1263" s="1">
        <f>BILANCA!E287</f>
        <v>64260.33</v>
      </c>
      <c r="E1263" s="1">
        <v>0</v>
      </c>
      <c r="F1263" s="1">
        <v>0</v>
      </c>
      <c r="G1263" s="2">
        <f t="shared" si="24"/>
        <v>42339.304000000004</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43509.46</v>
      </c>
      <c r="D1264" s="1">
        <f>BILANCA!E288</f>
        <v>0</v>
      </c>
      <c r="E1264" s="1">
        <v>0</v>
      </c>
      <c r="F1264" s="1">
        <v>0</v>
      </c>
      <c r="G1264" s="2">
        <f t="shared" si="24"/>
        <v>12226.15826</v>
      </c>
      <c r="H1264" s="2">
        <f t="shared" si="23"/>
        <v>0.45999999999912689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5174.7700000000004</v>
      </c>
      <c r="D1265" s="1">
        <f>BILANCA!E289</f>
        <v>0</v>
      </c>
      <c r="E1265" s="1">
        <v>0</v>
      </c>
      <c r="F1265" s="1">
        <v>0</v>
      </c>
      <c r="G1265" s="2">
        <f t="shared" si="24"/>
        <v>1459.28514</v>
      </c>
      <c r="H1265" s="2">
        <f t="shared" si="23"/>
        <v>0.22999999999956344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495.03</v>
      </c>
      <c r="E1274" s="1">
        <v>0</v>
      </c>
      <c r="F1274" s="1">
        <v>0</v>
      </c>
      <c r="G1274" s="2">
        <f t="shared" si="24"/>
        <v>288.10745999999995</v>
      </c>
      <c r="H1274" s="2">
        <f t="shared" si="23"/>
        <v>2.9999999999972715E-2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3870.41</v>
      </c>
      <c r="D1278" s="1">
        <f>BILANCA!E302</f>
        <v>3404.69</v>
      </c>
      <c r="E1278" s="1">
        <v>0</v>
      </c>
      <c r="F1278" s="1">
        <v>0</v>
      </c>
      <c r="G1278" s="2">
        <f t="shared" si="24"/>
        <v>3150.5380500000001</v>
      </c>
      <c r="H1278" s="2">
        <f t="shared" si="23"/>
        <v>0.71999999999979991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651701.71</v>
      </c>
      <c r="D1408" s="1">
        <f>'RAS-funkcijski'!E114</f>
        <v>759404.21</v>
      </c>
      <c r="E1408" s="1">
        <v>0</v>
      </c>
      <c r="F1408" s="1">
        <v>0</v>
      </c>
      <c r="G1408" s="2">
        <f t="shared" si="24"/>
        <v>238756.11429999999</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632509.18999999994</v>
      </c>
      <c r="D1409" s="1">
        <f>'RAS-funkcijski'!E115</f>
        <v>759404.21</v>
      </c>
      <c r="E1409" s="1">
        <v>0</v>
      </c>
      <c r="F1409" s="1">
        <v>0</v>
      </c>
      <c r="G1409" s="2">
        <f t="shared" si="24"/>
        <v>238796.25471000001</v>
      </c>
      <c r="H1409" s="2">
        <f t="shared" si="27"/>
        <v>0.39999999990686774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632509.18999999994</v>
      </c>
      <c r="D1411" s="1">
        <f>'RAS-funkcijski'!E117</f>
        <v>759404.21</v>
      </c>
      <c r="E1411" s="1">
        <v>0</v>
      </c>
      <c r="F1411" s="1">
        <v>0</v>
      </c>
      <c r="G1411" s="2">
        <f t="shared" si="24"/>
        <v>243098.88993</v>
      </c>
      <c r="H1411" s="2">
        <f t="shared" si="27"/>
        <v>0.39999999990686774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19192.52</v>
      </c>
      <c r="D1420" s="1">
        <f>'RAS-funkcijski'!E126</f>
        <v>0</v>
      </c>
      <c r="E1420" s="1">
        <v>0</v>
      </c>
      <c r="F1420" s="1">
        <v>0</v>
      </c>
      <c r="G1420" s="2">
        <f t="shared" si="24"/>
        <v>2341.4874399999999</v>
      </c>
      <c r="H1420" s="2">
        <f t="shared" si="27"/>
        <v>0.47999999999956344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651701.71</v>
      </c>
      <c r="D1435" s="13">
        <f>'RAS-funkcijski'!E141</f>
        <v>759404.21</v>
      </c>
      <c r="E1435" s="13">
        <v>0</v>
      </c>
      <c r="F1435" s="13">
        <v>0</v>
      </c>
      <c r="G1435" s="14">
        <f t="shared" si="24"/>
        <v>297359.88780999999</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23779.88</v>
      </c>
      <c r="D1436" s="6">
        <f>'P-VRIO'!E5</f>
        <v>0</v>
      </c>
      <c r="E1436" s="6">
        <v>0</v>
      </c>
      <c r="F1436" s="6">
        <v>0</v>
      </c>
      <c r="G1436" s="7">
        <f t="shared" si="24"/>
        <v>23.779880000000002</v>
      </c>
      <c r="H1436" s="7">
        <f t="shared" si="27"/>
        <v>0.11999999999898137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23779.88</v>
      </c>
      <c r="D1453" s="1">
        <f>'P-VRIO'!E22</f>
        <v>0</v>
      </c>
      <c r="E1453" s="1">
        <v>0</v>
      </c>
      <c r="F1453" s="1">
        <v>0</v>
      </c>
      <c r="G1453" s="2">
        <f t="shared" si="24"/>
        <v>428.03783999999996</v>
      </c>
      <c r="H1453" s="2">
        <f t="shared" si="27"/>
        <v>0.11999999999898137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23779.88</v>
      </c>
      <c r="D1454" s="1">
        <f>'P-VRIO'!E23</f>
        <v>0</v>
      </c>
      <c r="E1454" s="1">
        <v>0</v>
      </c>
      <c r="F1454" s="1">
        <v>0</v>
      </c>
      <c r="G1454" s="2">
        <f t="shared" si="24"/>
        <v>451.81772000000001</v>
      </c>
      <c r="H1454" s="2">
        <f t="shared" si="27"/>
        <v>0.11999999999898137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23779.88</v>
      </c>
      <c r="D1455" s="1">
        <f>'P-VRIO'!E24</f>
        <v>0</v>
      </c>
      <c r="E1455" s="1">
        <v>0</v>
      </c>
      <c r="F1455" s="1">
        <v>0</v>
      </c>
      <c r="G1455" s="2">
        <f t="shared" si="24"/>
        <v>475.59760000000006</v>
      </c>
      <c r="H1455" s="2">
        <f t="shared" si="27"/>
        <v>0.11999999999898137</v>
      </c>
      <c r="I1455" s="10">
        <f t="shared" ref="I1455:I1460" si="30">G1455*H1455</f>
        <v>57.07171199951555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71375.37</v>
      </c>
      <c r="D1480" s="6"/>
      <c r="E1480" s="6">
        <v>0</v>
      </c>
      <c r="F1480" s="6">
        <v>0</v>
      </c>
      <c r="G1480" s="7">
        <f t="shared" ref="G1480:G1580" si="34">B1480/1000*C1480</f>
        <v>71.375370000000004</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751502.91000000015</v>
      </c>
      <c r="D1481" s="1">
        <v>0</v>
      </c>
      <c r="E1481" s="1">
        <v>0</v>
      </c>
      <c r="F1481" s="1">
        <v>0</v>
      </c>
      <c r="G1481" s="2">
        <f t="shared" si="34"/>
        <v>1503.0058200000003</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751502.91000000015</v>
      </c>
      <c r="D1483" s="1">
        <v>0</v>
      </c>
      <c r="E1483" s="1">
        <v>0</v>
      </c>
      <c r="F1483" s="1">
        <v>0</v>
      </c>
      <c r="G1483" s="2">
        <f t="shared" si="34"/>
        <v>3006.0116400000006</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633630.55000000005</v>
      </c>
      <c r="D1484" s="1">
        <v>0</v>
      </c>
      <c r="E1484" s="1">
        <v>0</v>
      </c>
      <c r="F1484" s="1">
        <v>0</v>
      </c>
      <c r="G1484" s="2">
        <f t="shared" si="34"/>
        <v>3168.1527500000002</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116718.66</v>
      </c>
      <c r="D1485" s="1">
        <v>0</v>
      </c>
      <c r="E1485" s="1">
        <v>0</v>
      </c>
      <c r="F1485" s="1">
        <v>0</v>
      </c>
      <c r="G1485" s="2">
        <f t="shared" si="34"/>
        <v>700.31196</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415.78</v>
      </c>
      <c r="D1486" s="1">
        <v>0</v>
      </c>
      <c r="E1486" s="1">
        <v>0</v>
      </c>
      <c r="F1486" s="1">
        <v>0</v>
      </c>
      <c r="G1486" s="2">
        <f t="shared" si="34"/>
        <v>2.91046</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242.89</v>
      </c>
      <c r="D1489" s="1">
        <v>0</v>
      </c>
      <c r="E1489" s="1">
        <v>0</v>
      </c>
      <c r="F1489" s="1">
        <v>0</v>
      </c>
      <c r="G1489" s="2">
        <f t="shared" si="34"/>
        <v>2.4289000000000001</v>
      </c>
      <c r="H1489" s="2">
        <f t="shared" si="35"/>
        <v>0.11000000000001364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495.03</v>
      </c>
      <c r="D1491" s="1">
        <v>0</v>
      </c>
      <c r="E1491" s="1">
        <v>0</v>
      </c>
      <c r="F1491" s="1">
        <v>0</v>
      </c>
      <c r="G1491" s="2">
        <f t="shared" si="34"/>
        <v>5.9403600000000001</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758617.95</v>
      </c>
      <c r="D1499" s="1">
        <v>0</v>
      </c>
      <c r="E1499" s="1">
        <v>0</v>
      </c>
      <c r="F1499" s="1">
        <v>0</v>
      </c>
      <c r="G1499" s="2">
        <f t="shared" si="34"/>
        <v>15172.358999999999</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753443.17999999993</v>
      </c>
      <c r="D1501" s="1">
        <v>0</v>
      </c>
      <c r="E1501" s="1">
        <v>0</v>
      </c>
      <c r="F1501" s="1">
        <v>0</v>
      </c>
      <c r="G1501" s="2">
        <f t="shared" si="34"/>
        <v>16575.749959999997</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622373.56999999995</v>
      </c>
      <c r="D1502" s="1">
        <v>0</v>
      </c>
      <c r="E1502" s="1">
        <v>0</v>
      </c>
      <c r="F1502" s="1">
        <v>0</v>
      </c>
      <c r="G1502" s="2">
        <f t="shared" si="34"/>
        <v>14314.592109999998</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129942.59</v>
      </c>
      <c r="D1503" s="1">
        <v>0</v>
      </c>
      <c r="E1503" s="1">
        <v>0</v>
      </c>
      <c r="F1503" s="1">
        <v>0</v>
      </c>
      <c r="G1503" s="2">
        <f t="shared" si="34"/>
        <v>3118.6221599999999</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418.41</v>
      </c>
      <c r="D1504" s="1">
        <v>0</v>
      </c>
      <c r="E1504" s="1">
        <v>0</v>
      </c>
      <c r="F1504" s="1">
        <v>0</v>
      </c>
      <c r="G1504" s="2">
        <f t="shared" si="34"/>
        <v>10.460250000000002</v>
      </c>
      <c r="H1504" s="2">
        <f t="shared" si="35"/>
        <v>0.41000000000002501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242.89</v>
      </c>
      <c r="D1507" s="1">
        <v>0</v>
      </c>
      <c r="E1507" s="1">
        <v>0</v>
      </c>
      <c r="F1507" s="1">
        <v>0</v>
      </c>
      <c r="G1507" s="2">
        <f t="shared" si="34"/>
        <v>6.8009199999999996</v>
      </c>
      <c r="H1507" s="2">
        <f t="shared" si="35"/>
        <v>0.11000000000001364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465.72</v>
      </c>
      <c r="D1509" s="1">
        <v>0</v>
      </c>
      <c r="E1509" s="1">
        <v>0</v>
      </c>
      <c r="F1509" s="1">
        <v>0</v>
      </c>
      <c r="G1509" s="2">
        <f t="shared" si="34"/>
        <v>13.9716</v>
      </c>
      <c r="H1509" s="2">
        <f t="shared" si="35"/>
        <v>0.27999999999997272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5174.7700000000004</v>
      </c>
      <c r="D1510" s="1">
        <v>0</v>
      </c>
      <c r="E1510" s="1">
        <v>0</v>
      </c>
      <c r="F1510" s="1">
        <v>0</v>
      </c>
      <c r="G1510" s="2">
        <f t="shared" si="34"/>
        <v>160.41787000000002</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64260.330000000191</v>
      </c>
      <c r="D1517" s="1">
        <v>0</v>
      </c>
      <c r="E1517" s="1">
        <v>0</v>
      </c>
      <c r="F1517" s="1">
        <v>0</v>
      </c>
      <c r="G1517" s="2">
        <f t="shared" si="34"/>
        <v>2441.8925400000071</v>
      </c>
      <c r="H1517" s="2">
        <f t="shared" si="35"/>
        <v>0.33000000019092113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11883.61</v>
      </c>
      <c r="D1518" s="1">
        <v>0</v>
      </c>
      <c r="E1518" s="1">
        <v>0</v>
      </c>
      <c r="F1518" s="1">
        <v>0</v>
      </c>
      <c r="G1518" s="2">
        <f t="shared" si="34"/>
        <v>463.46079000000003</v>
      </c>
      <c r="H1518" s="2">
        <f t="shared" si="3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11883.61</v>
      </c>
      <c r="D1524" s="1">
        <v>0</v>
      </c>
      <c r="E1524" s="1">
        <v>0</v>
      </c>
      <c r="F1524" s="1">
        <v>0</v>
      </c>
      <c r="G1524" s="2">
        <f t="shared" si="34"/>
        <v>534.76245000000006</v>
      </c>
      <c r="H1524" s="2">
        <f t="shared" si="35"/>
        <v>0.38999999999941792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7942.39</v>
      </c>
      <c r="D1530" s="1">
        <v>0</v>
      </c>
      <c r="E1530" s="1">
        <v>0</v>
      </c>
      <c r="F1530" s="1">
        <v>0</v>
      </c>
      <c r="G1530" s="2">
        <f t="shared" si="34"/>
        <v>405.06189000000001</v>
      </c>
      <c r="H1530" s="2">
        <f t="shared" si="35"/>
        <v>0.39000000000032742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7942.39</v>
      </c>
      <c r="D1531" s="1">
        <v>0</v>
      </c>
      <c r="E1531" s="1">
        <v>0</v>
      </c>
      <c r="F1531" s="1">
        <v>0</v>
      </c>
      <c r="G1531" s="2">
        <f t="shared" si="34"/>
        <v>413.00427999999999</v>
      </c>
      <c r="H1531" s="2">
        <f t="shared" si="35"/>
        <v>0.39000000000032742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41.5</v>
      </c>
      <c r="D1535" s="1">
        <v>0</v>
      </c>
      <c r="E1535" s="1">
        <v>0</v>
      </c>
      <c r="F1535" s="1">
        <v>0</v>
      </c>
      <c r="G1535" s="2">
        <f t="shared" si="34"/>
        <v>2.3239999999999998</v>
      </c>
      <c r="H1535" s="2">
        <f t="shared" si="35"/>
        <v>0.5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41.5</v>
      </c>
      <c r="D1536" s="1">
        <v>0</v>
      </c>
      <c r="E1536" s="1">
        <v>0</v>
      </c>
      <c r="F1536" s="1">
        <v>0</v>
      </c>
      <c r="G1536" s="2">
        <f t="shared" si="34"/>
        <v>2.3654999999999999</v>
      </c>
      <c r="H1536" s="2">
        <f t="shared" si="35"/>
        <v>0.5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3899.72</v>
      </c>
      <c r="D1560" s="1">
        <v>0</v>
      </c>
      <c r="E1560" s="1">
        <v>0</v>
      </c>
      <c r="F1560" s="1">
        <v>0</v>
      </c>
      <c r="G1560" s="2">
        <f t="shared" si="34"/>
        <v>315.87732</v>
      </c>
      <c r="H1560" s="2">
        <f t="shared" si="35"/>
        <v>0.28000000000020009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3899.72</v>
      </c>
      <c r="D1561" s="1">
        <v>0</v>
      </c>
      <c r="E1561" s="1">
        <v>0</v>
      </c>
      <c r="F1561" s="1">
        <v>0</v>
      </c>
      <c r="G1561" s="2">
        <f t="shared" si="34"/>
        <v>319.77704</v>
      </c>
      <c r="H1561" s="2">
        <f t="shared" si="35"/>
        <v>0.28000000000020009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52376.72</v>
      </c>
      <c r="D1576" s="1">
        <v>0</v>
      </c>
      <c r="E1576" s="1">
        <v>0</v>
      </c>
      <c r="F1576" s="1">
        <v>0</v>
      </c>
      <c r="G1576" s="2">
        <f t="shared" si="34"/>
        <v>5080.5418399999999</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52376.72</v>
      </c>
      <c r="D1578" s="1">
        <v>0</v>
      </c>
      <c r="E1578" s="1">
        <v>0</v>
      </c>
      <c r="F1578" s="1">
        <v>0</v>
      </c>
      <c r="G1578" s="2">
        <f t="shared" si="34"/>
        <v>5185.2952800000003</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635673.55999999982</v>
      </c>
      <c r="I16" s="170">
        <f>'PR-RAS'!E6</f>
        <v>761657.55999999994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633602.07000000007</v>
      </c>
      <c r="I17" s="170">
        <f>'PR-RAS'!E151</f>
        <v>743116.72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5495.4600000002538</v>
      </c>
      <c r="I19" s="171">
        <f>'PR-RAS'!E646</f>
        <v>3157.1100000000224</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389681.58</v>
      </c>
      <c r="I20" s="173">
        <f>BILANCA!E7</f>
        <v>407303.35000000003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66287.009999999995</v>
      </c>
      <c r="I21" s="175">
        <f>BILANCA!E68</f>
        <v>61280.22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71375.37</v>
      </c>
      <c r="I22" s="175">
        <f>BILANCA!E176</f>
        <v>64260.33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384593.21999999991</v>
      </c>
      <c r="I23" s="177">
        <f>BILANCA!E237</f>
        <v>404323.24</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651701.71</v>
      </c>
      <c r="I27" s="175">
        <f>'RAS-funkcijski'!E114</f>
        <v>759404.21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651701.71</v>
      </c>
      <c r="I28" s="179">
        <f>'RAS-funkcijski'!E141</f>
        <v>759404.21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23779.88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23779.88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71375.37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64260.330000000191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11883.61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52376.72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A646" sqref="A646:XFD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635673.55999999982</v>
      </c>
      <c r="E6" s="51">
        <f>E7+E44+E50+E82+E106+E124+E133+E139</f>
        <v>761657.55999999994</v>
      </c>
      <c r="F6" s="52">
        <f t="shared" ref="F6:F131" si="0">IF(D6&lt;&gt;0,IF(E6/D6&gt;=100,"&gt;&gt;100",E6/D6*100),"-")</f>
        <v>119.81897752676707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571538.85999999987</v>
      </c>
      <c r="E50" s="51">
        <f>E51+E54+E59+E62+E65+E68+E71+E74+E77</f>
        <v>673345.75</v>
      </c>
      <c r="F50" s="52">
        <f t="shared" si="0"/>
        <v>117.8127677967514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544805.7699999999</v>
      </c>
      <c r="E68" s="51">
        <f t="shared" si="15"/>
        <v>656189.56999999995</v>
      </c>
      <c r="F68" s="52">
        <f t="shared" si="0"/>
        <v>120.44468067950163</v>
      </c>
    </row>
    <row r="69" spans="1:6" ht="12.75" customHeight="1" x14ac:dyDescent="0.2">
      <c r="A69" s="53" t="s">
        <v>183</v>
      </c>
      <c r="B69" s="85" t="s">
        <v>184</v>
      </c>
      <c r="C69" s="50" t="s">
        <v>183</v>
      </c>
      <c r="D69" s="242">
        <v>535289.94999999995</v>
      </c>
      <c r="E69" s="242">
        <v>650167.98</v>
      </c>
      <c r="F69" s="52">
        <f t="shared" si="0"/>
        <v>121.46089796754079</v>
      </c>
    </row>
    <row r="70" spans="1:6" ht="24" x14ac:dyDescent="0.2">
      <c r="A70" s="53" t="s">
        <v>185</v>
      </c>
      <c r="B70" s="85" t="s">
        <v>186</v>
      </c>
      <c r="C70" s="50" t="s">
        <v>185</v>
      </c>
      <c r="D70" s="242">
        <v>9515.82</v>
      </c>
      <c r="E70" s="242">
        <v>6021.59</v>
      </c>
      <c r="F70" s="52">
        <f t="shared" si="0"/>
        <v>63.279780407784095</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13875</v>
      </c>
      <c r="E74" s="51">
        <f t="shared" si="17"/>
        <v>6256.8</v>
      </c>
      <c r="F74" s="52">
        <f t="shared" si="0"/>
        <v>45.094054054054055</v>
      </c>
    </row>
    <row r="75" spans="1:6" ht="12.75" customHeight="1" x14ac:dyDescent="0.2">
      <c r="A75" s="53" t="s">
        <v>195</v>
      </c>
      <c r="B75" s="85" t="s">
        <v>196</v>
      </c>
      <c r="C75" s="50" t="s">
        <v>195</v>
      </c>
      <c r="D75" s="242">
        <v>13875</v>
      </c>
      <c r="E75" s="242">
        <v>6256.8</v>
      </c>
      <c r="F75" s="52">
        <f t="shared" si="0"/>
        <v>45.094054054054055</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12858.09</v>
      </c>
      <c r="E77" s="51">
        <f t="shared" si="18"/>
        <v>10899.38</v>
      </c>
      <c r="F77" s="52">
        <f t="shared" si="0"/>
        <v>84.766711074506389</v>
      </c>
    </row>
    <row r="78" spans="1:6" ht="12.75" customHeight="1" x14ac:dyDescent="0.2">
      <c r="A78" s="53">
        <v>6391</v>
      </c>
      <c r="B78" s="85" t="s">
        <v>201</v>
      </c>
      <c r="C78" s="50" t="s">
        <v>202</v>
      </c>
      <c r="D78" s="242">
        <v>2493.11</v>
      </c>
      <c r="E78" s="242">
        <v>1634.9</v>
      </c>
      <c r="F78" s="52">
        <f t="shared" si="0"/>
        <v>65.576729466409418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10364.98</v>
      </c>
      <c r="E80" s="242">
        <v>9264.48</v>
      </c>
      <c r="F80" s="52">
        <f t="shared" si="0"/>
        <v>89.382516898247758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0.09</v>
      </c>
      <c r="F82" s="52">
        <f t="shared" si="0"/>
        <v>900</v>
      </c>
    </row>
    <row r="83" spans="1:6" ht="12.75" customHeight="1" x14ac:dyDescent="0.2">
      <c r="A83" s="53">
        <v>641</v>
      </c>
      <c r="B83" s="85" t="s">
        <v>211</v>
      </c>
      <c r="C83" s="50" t="s">
        <v>212</v>
      </c>
      <c r="D83" s="51">
        <f t="shared" ref="D83:E83" si="20">SUM(D84:D90)</f>
        <v>0.01</v>
      </c>
      <c r="E83" s="51">
        <f t="shared" si="20"/>
        <v>0.09</v>
      </c>
      <c r="F83" s="52">
        <f t="shared" si="0"/>
        <v>900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0.09</v>
      </c>
      <c r="F85" s="52">
        <f t="shared" si="0"/>
        <v>900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900.16</v>
      </c>
      <c r="E106" s="51">
        <f t="shared" si="23"/>
        <v>0</v>
      </c>
      <c r="F106" s="52">
        <f t="shared" si="0"/>
        <v>0</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900.16</v>
      </c>
      <c r="E112" s="51">
        <f t="shared" si="25"/>
        <v>0</v>
      </c>
      <c r="F112" s="52">
        <f t="shared" si="0"/>
        <v>0</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900.16</v>
      </c>
      <c r="E117" s="242"/>
      <c r="F117" s="52">
        <f t="shared" si="0"/>
        <v>0</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2343.0699999999997</v>
      </c>
      <c r="E124" s="51">
        <f t="shared" si="27"/>
        <v>11423.76</v>
      </c>
      <c r="F124" s="52">
        <f t="shared" si="0"/>
        <v>487.55521602000795</v>
      </c>
    </row>
    <row r="125" spans="1:6" ht="12.75" customHeight="1" x14ac:dyDescent="0.2">
      <c r="A125" s="53">
        <v>661</v>
      </c>
      <c r="B125" s="86" t="s">
        <v>295</v>
      </c>
      <c r="C125" s="50" t="s">
        <v>296</v>
      </c>
      <c r="D125" s="51">
        <f t="shared" ref="D125:E125" si="28">SUM(D126:D127)</f>
        <v>1097.54</v>
      </c>
      <c r="E125" s="51">
        <f t="shared" si="28"/>
        <v>1359.73</v>
      </c>
      <c r="F125" s="52">
        <f t="shared" si="0"/>
        <v>123.88887876523864</v>
      </c>
    </row>
    <row r="126" spans="1:6" ht="12.75" customHeight="1" x14ac:dyDescent="0.2">
      <c r="A126" s="53">
        <v>6614</v>
      </c>
      <c r="B126" s="86" t="s">
        <v>297</v>
      </c>
      <c r="C126" s="50" t="s">
        <v>298</v>
      </c>
      <c r="D126" s="242">
        <v>294.32</v>
      </c>
      <c r="E126" s="242">
        <v>458.71</v>
      </c>
      <c r="F126" s="52">
        <f t="shared" si="0"/>
        <v>155.85417232943735</v>
      </c>
    </row>
    <row r="127" spans="1:6" ht="12.75" customHeight="1" x14ac:dyDescent="0.2">
      <c r="A127" s="53">
        <v>6615</v>
      </c>
      <c r="B127" s="86" t="s">
        <v>299</v>
      </c>
      <c r="C127" s="50" t="s">
        <v>300</v>
      </c>
      <c r="D127" s="242">
        <v>803.22</v>
      </c>
      <c r="E127" s="242">
        <v>901.02</v>
      </c>
      <c r="F127" s="52">
        <f t="shared" si="0"/>
        <v>112.17599163367444</v>
      </c>
    </row>
    <row r="128" spans="1:6" ht="24" x14ac:dyDescent="0.2">
      <c r="A128" s="53">
        <v>663</v>
      </c>
      <c r="B128" s="231" t="s">
        <v>301</v>
      </c>
      <c r="C128" s="50" t="s">
        <v>302</v>
      </c>
      <c r="D128" s="51">
        <f t="shared" ref="D128:E128" si="29">SUM(D129:D132)</f>
        <v>1245.53</v>
      </c>
      <c r="E128" s="51">
        <f t="shared" si="29"/>
        <v>10064.030000000001</v>
      </c>
      <c r="F128" s="52">
        <f t="shared" si="0"/>
        <v>808.01185037694802</v>
      </c>
    </row>
    <row r="129" spans="1:6" ht="12.75" customHeight="1" x14ac:dyDescent="0.2">
      <c r="A129" s="53">
        <v>6631</v>
      </c>
      <c r="B129" s="86" t="s">
        <v>303</v>
      </c>
      <c r="C129" s="50" t="s">
        <v>304</v>
      </c>
      <c r="D129" s="242">
        <v>773.03</v>
      </c>
      <c r="E129" s="242">
        <v>1699.2</v>
      </c>
      <c r="F129" s="52">
        <f t="shared" si="0"/>
        <v>219.81035664851299</v>
      </c>
    </row>
    <row r="130" spans="1:6" ht="12.75" customHeight="1" x14ac:dyDescent="0.2">
      <c r="A130" s="53">
        <v>6632</v>
      </c>
      <c r="B130" s="232" t="s">
        <v>305</v>
      </c>
      <c r="C130" s="50" t="s">
        <v>306</v>
      </c>
      <c r="D130" s="242">
        <v>472.5</v>
      </c>
      <c r="E130" s="242">
        <v>8364.83</v>
      </c>
      <c r="F130" s="52">
        <f t="shared" si="0"/>
        <v>1770.3343915343914</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60891.46</v>
      </c>
      <c r="E133" s="51">
        <f t="shared" si="30"/>
        <v>76887.960000000006</v>
      </c>
      <c r="F133" s="52">
        <f t="shared" ref="F133:F223" si="31">IF(D133&lt;&gt;0,IF(E133/D133&gt;=100,"&gt;&gt;100",E133/D133*100),"-")</f>
        <v>126.27051478154738</v>
      </c>
    </row>
    <row r="134" spans="1:6" ht="24" x14ac:dyDescent="0.2">
      <c r="A134" s="53">
        <v>671</v>
      </c>
      <c r="B134" s="232" t="s">
        <v>313</v>
      </c>
      <c r="C134" s="50" t="s">
        <v>314</v>
      </c>
      <c r="D134" s="51">
        <f t="shared" ref="D134:E134" si="32">SUM(D135:D137)</f>
        <v>60891.46</v>
      </c>
      <c r="E134" s="51">
        <f t="shared" si="32"/>
        <v>76887.960000000006</v>
      </c>
      <c r="F134" s="52">
        <f t="shared" si="31"/>
        <v>126.27051478154738</v>
      </c>
    </row>
    <row r="135" spans="1:6" ht="12.75" customHeight="1" x14ac:dyDescent="0.2">
      <c r="A135" s="53">
        <v>6711</v>
      </c>
      <c r="B135" s="85" t="s">
        <v>315</v>
      </c>
      <c r="C135" s="50" t="s">
        <v>316</v>
      </c>
      <c r="D135" s="242">
        <v>56410.58</v>
      </c>
      <c r="E135" s="242">
        <v>76887.960000000006</v>
      </c>
      <c r="F135" s="52">
        <f t="shared" si="31"/>
        <v>136.30060176654806</v>
      </c>
    </row>
    <row r="136" spans="1:6" ht="24" x14ac:dyDescent="0.2">
      <c r="A136" s="53">
        <v>6712</v>
      </c>
      <c r="B136" s="232" t="s">
        <v>317</v>
      </c>
      <c r="C136" s="50" t="s">
        <v>318</v>
      </c>
      <c r="D136" s="242">
        <v>4480.88</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633602.07000000007</v>
      </c>
      <c r="E151" s="51">
        <f t="shared" si="35"/>
        <v>743116.72</v>
      </c>
      <c r="F151" s="52">
        <f t="shared" si="31"/>
        <v>117.28445268494781</v>
      </c>
    </row>
    <row r="152" spans="1:6" ht="12.75" customHeight="1" x14ac:dyDescent="0.2">
      <c r="A152" s="53">
        <v>31</v>
      </c>
      <c r="B152" s="85" t="s">
        <v>348</v>
      </c>
      <c r="C152" s="50" t="s">
        <v>34</v>
      </c>
      <c r="D152" s="51">
        <f t="shared" ref="D152:E152" si="36">D153+D158+D159</f>
        <v>502065.01</v>
      </c>
      <c r="E152" s="51">
        <f t="shared" si="36"/>
        <v>624729.07999999996</v>
      </c>
      <c r="F152" s="52">
        <f t="shared" si="31"/>
        <v>124.43190972420084</v>
      </c>
    </row>
    <row r="153" spans="1:6" ht="12.75" customHeight="1" x14ac:dyDescent="0.2">
      <c r="A153" s="53">
        <v>311</v>
      </c>
      <c r="B153" s="85" t="s">
        <v>349</v>
      </c>
      <c r="C153" s="50" t="s">
        <v>350</v>
      </c>
      <c r="D153" s="51">
        <f t="shared" ref="D153:E153" si="37">SUM(D154:D157)</f>
        <v>409806.14</v>
      </c>
      <c r="E153" s="51">
        <f t="shared" si="37"/>
        <v>513676.43</v>
      </c>
      <c r="F153" s="52">
        <f t="shared" si="31"/>
        <v>125.34620149907954</v>
      </c>
    </row>
    <row r="154" spans="1:6" ht="12.75" customHeight="1" x14ac:dyDescent="0.2">
      <c r="A154" s="53">
        <v>3111</v>
      </c>
      <c r="B154" s="85" t="s">
        <v>351</v>
      </c>
      <c r="C154" s="50" t="s">
        <v>352</v>
      </c>
      <c r="D154" s="242">
        <v>409028.89</v>
      </c>
      <c r="E154" s="242">
        <v>513676.43</v>
      </c>
      <c r="F154" s="52">
        <f t="shared" si="31"/>
        <v>125.58438842791763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777.25</v>
      </c>
      <c r="E156" s="242"/>
      <c r="F156" s="52">
        <f t="shared" si="31"/>
        <v>0</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24640.799999999999</v>
      </c>
      <c r="E158" s="242">
        <v>26286.27</v>
      </c>
      <c r="F158" s="52">
        <f t="shared" si="31"/>
        <v>106.6778270186033</v>
      </c>
    </row>
    <row r="159" spans="1:6" ht="12.75" customHeight="1" x14ac:dyDescent="0.2">
      <c r="A159" s="53">
        <v>313</v>
      </c>
      <c r="B159" s="85" t="s">
        <v>361</v>
      </c>
      <c r="C159" s="50" t="s">
        <v>362</v>
      </c>
      <c r="D159" s="51">
        <f t="shared" ref="D159:E159" si="38">SUM(D160:D162)</f>
        <v>67618.070000000007</v>
      </c>
      <c r="E159" s="51">
        <f t="shared" si="38"/>
        <v>84766.38</v>
      </c>
      <c r="F159" s="52">
        <f t="shared" si="31"/>
        <v>125.36054341687066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67618.070000000007</v>
      </c>
      <c r="E161" s="242">
        <v>84766.38</v>
      </c>
      <c r="F161" s="52">
        <f t="shared" si="31"/>
        <v>125.36054341687066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130848.90999999999</v>
      </c>
      <c r="E163" s="51">
        <f t="shared" si="39"/>
        <v>117728.97</v>
      </c>
      <c r="F163" s="52">
        <f t="shared" si="31"/>
        <v>89.973214144466326</v>
      </c>
    </row>
    <row r="164" spans="1:6" ht="12.75" customHeight="1" x14ac:dyDescent="0.2">
      <c r="A164" s="53">
        <v>321</v>
      </c>
      <c r="B164" s="85" t="s">
        <v>370</v>
      </c>
      <c r="C164" s="50" t="s">
        <v>371</v>
      </c>
      <c r="D164" s="51">
        <f t="shared" ref="D164:E164" si="40">SUM(D165:D168)</f>
        <v>43416.86</v>
      </c>
      <c r="E164" s="51">
        <f t="shared" si="40"/>
        <v>41697.479999999996</v>
      </c>
      <c r="F164" s="52">
        <f t="shared" si="31"/>
        <v>96.039833373486687</v>
      </c>
    </row>
    <row r="165" spans="1:6" ht="12.75" customHeight="1" x14ac:dyDescent="0.2">
      <c r="A165" s="53">
        <v>3211</v>
      </c>
      <c r="B165" s="85" t="s">
        <v>372</v>
      </c>
      <c r="C165" s="50" t="s">
        <v>373</v>
      </c>
      <c r="D165" s="242">
        <v>7459.62</v>
      </c>
      <c r="E165" s="242">
        <v>9536.2000000000007</v>
      </c>
      <c r="F165" s="52">
        <f t="shared" si="31"/>
        <v>127.83761103112492</v>
      </c>
    </row>
    <row r="166" spans="1:6" ht="12.75" customHeight="1" x14ac:dyDescent="0.2">
      <c r="A166" s="53">
        <v>3212</v>
      </c>
      <c r="B166" s="85" t="s">
        <v>374</v>
      </c>
      <c r="C166" s="50" t="s">
        <v>375</v>
      </c>
      <c r="D166" s="242">
        <v>32115.19</v>
      </c>
      <c r="E166" s="242">
        <v>30991.279999999999</v>
      </c>
      <c r="F166" s="52">
        <f t="shared" si="31"/>
        <v>96.500378792714599</v>
      </c>
    </row>
    <row r="167" spans="1:6" ht="12.75" customHeight="1" x14ac:dyDescent="0.2">
      <c r="A167" s="53">
        <v>3213</v>
      </c>
      <c r="B167" s="85" t="s">
        <v>376</v>
      </c>
      <c r="C167" s="50" t="s">
        <v>377</v>
      </c>
      <c r="D167" s="242">
        <v>3842.05</v>
      </c>
      <c r="E167" s="242">
        <v>1170</v>
      </c>
      <c r="F167" s="52">
        <f t="shared" si="31"/>
        <v>30.452492809828087</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38965.35</v>
      </c>
      <c r="E169" s="51">
        <f t="shared" si="41"/>
        <v>35592.799999999996</v>
      </c>
      <c r="F169" s="52">
        <f t="shared" si="31"/>
        <v>91.344746037184308</v>
      </c>
    </row>
    <row r="170" spans="1:6" ht="12.75" customHeight="1" x14ac:dyDescent="0.2">
      <c r="A170" s="53">
        <v>3221</v>
      </c>
      <c r="B170" s="85" t="s">
        <v>382</v>
      </c>
      <c r="C170" s="50" t="s">
        <v>383</v>
      </c>
      <c r="D170" s="242">
        <v>4865.8999999999996</v>
      </c>
      <c r="E170" s="242">
        <v>4968.07</v>
      </c>
      <c r="F170" s="52">
        <f t="shared" si="31"/>
        <v>102.09971433856018</v>
      </c>
    </row>
    <row r="171" spans="1:6" ht="12.75" customHeight="1" x14ac:dyDescent="0.2">
      <c r="A171" s="53">
        <v>3222</v>
      </c>
      <c r="B171" s="85" t="s">
        <v>384</v>
      </c>
      <c r="C171" s="50" t="s">
        <v>385</v>
      </c>
      <c r="D171" s="242">
        <v>20259.3</v>
      </c>
      <c r="E171" s="242">
        <v>20226.060000000001</v>
      </c>
      <c r="F171" s="52">
        <f t="shared" si="31"/>
        <v>99.835927203802711</v>
      </c>
    </row>
    <row r="172" spans="1:6" ht="12.75" customHeight="1" x14ac:dyDescent="0.2">
      <c r="A172" s="53">
        <v>3223</v>
      </c>
      <c r="B172" s="85" t="s">
        <v>386</v>
      </c>
      <c r="C172" s="50" t="s">
        <v>387</v>
      </c>
      <c r="D172" s="242">
        <v>9956.85</v>
      </c>
      <c r="E172" s="242">
        <v>7432.23</v>
      </c>
      <c r="F172" s="52">
        <f t="shared" si="31"/>
        <v>74.64439054520254</v>
      </c>
    </row>
    <row r="173" spans="1:6" ht="12.75" customHeight="1" x14ac:dyDescent="0.2">
      <c r="A173" s="53">
        <v>3224</v>
      </c>
      <c r="B173" s="85" t="s">
        <v>388</v>
      </c>
      <c r="C173" s="50" t="s">
        <v>389</v>
      </c>
      <c r="D173" s="242">
        <v>2614.87</v>
      </c>
      <c r="E173" s="242">
        <v>1206.49</v>
      </c>
      <c r="F173" s="52">
        <f t="shared" si="31"/>
        <v>46.139578640620762</v>
      </c>
    </row>
    <row r="174" spans="1:6" ht="12.75" customHeight="1" x14ac:dyDescent="0.2">
      <c r="A174" s="53">
        <v>3225</v>
      </c>
      <c r="B174" s="85" t="s">
        <v>390</v>
      </c>
      <c r="C174" s="50" t="s">
        <v>391</v>
      </c>
      <c r="D174" s="242">
        <v>1268.43</v>
      </c>
      <c r="E174" s="242">
        <v>777.2</v>
      </c>
      <c r="F174" s="52">
        <f t="shared" si="31"/>
        <v>61.272596832304501</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982.75</v>
      </c>
      <c r="F176" s="52" t="str">
        <f t="shared" si="31"/>
        <v>-</v>
      </c>
    </row>
    <row r="177" spans="1:6" ht="12.75" customHeight="1" x14ac:dyDescent="0.2">
      <c r="A177" s="53">
        <v>323</v>
      </c>
      <c r="B177" s="85" t="s">
        <v>396</v>
      </c>
      <c r="C177" s="50" t="s">
        <v>397</v>
      </c>
      <c r="D177" s="51">
        <f t="shared" ref="D177:E177" si="42">SUM(D178:D186)</f>
        <v>44476.17</v>
      </c>
      <c r="E177" s="51">
        <f t="shared" si="42"/>
        <v>35272.58</v>
      </c>
      <c r="F177" s="52">
        <f t="shared" si="31"/>
        <v>79.306693899227383</v>
      </c>
    </row>
    <row r="178" spans="1:6" ht="12.75" customHeight="1" x14ac:dyDescent="0.2">
      <c r="A178" s="53">
        <v>3231</v>
      </c>
      <c r="B178" s="85" t="s">
        <v>398</v>
      </c>
      <c r="C178" s="50" t="s">
        <v>399</v>
      </c>
      <c r="D178" s="242">
        <v>20499.46</v>
      </c>
      <c r="E178" s="242">
        <v>19291.87</v>
      </c>
      <c r="F178" s="52">
        <f t="shared" si="31"/>
        <v>94.109161899874437</v>
      </c>
    </row>
    <row r="179" spans="1:6" ht="12.75" customHeight="1" x14ac:dyDescent="0.2">
      <c r="A179" s="53">
        <v>3232</v>
      </c>
      <c r="B179" s="85" t="s">
        <v>400</v>
      </c>
      <c r="C179" s="50" t="s">
        <v>401</v>
      </c>
      <c r="D179" s="242">
        <v>15397.55</v>
      </c>
      <c r="E179" s="242">
        <v>7239.27</v>
      </c>
      <c r="F179" s="52">
        <f t="shared" si="31"/>
        <v>47.01572652792165</v>
      </c>
    </row>
    <row r="180" spans="1:6" ht="12.75" customHeight="1" x14ac:dyDescent="0.2">
      <c r="A180" s="53">
        <v>3233</v>
      </c>
      <c r="B180" s="85" t="s">
        <v>402</v>
      </c>
      <c r="C180" s="50" t="s">
        <v>403</v>
      </c>
      <c r="D180" s="242">
        <v>0</v>
      </c>
      <c r="E180" s="242">
        <v>35</v>
      </c>
      <c r="F180" s="52" t="str">
        <f t="shared" si="31"/>
        <v>-</v>
      </c>
    </row>
    <row r="181" spans="1:6" ht="12.75" customHeight="1" x14ac:dyDescent="0.2">
      <c r="A181" s="53">
        <v>3234</v>
      </c>
      <c r="B181" s="85" t="s">
        <v>404</v>
      </c>
      <c r="C181" s="50" t="s">
        <v>405</v>
      </c>
      <c r="D181" s="242">
        <v>3727.57</v>
      </c>
      <c r="E181" s="242">
        <v>3622.5</v>
      </c>
      <c r="F181" s="52">
        <f t="shared" si="31"/>
        <v>97.181273591106262</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1431.01</v>
      </c>
      <c r="E183" s="242">
        <v>1501.95</v>
      </c>
      <c r="F183" s="52">
        <f t="shared" si="31"/>
        <v>104.95733782433388</v>
      </c>
    </row>
    <row r="184" spans="1:6" ht="12.75" customHeight="1" x14ac:dyDescent="0.2">
      <c r="A184" s="53">
        <v>3237</v>
      </c>
      <c r="B184" s="85" t="s">
        <v>410</v>
      </c>
      <c r="C184" s="50" t="s">
        <v>411</v>
      </c>
      <c r="D184" s="242">
        <v>638.54</v>
      </c>
      <c r="E184" s="242">
        <v>6.32</v>
      </c>
      <c r="F184" s="52">
        <f t="shared" si="31"/>
        <v>0.98975788517555674</v>
      </c>
    </row>
    <row r="185" spans="1:6" ht="12.75" customHeight="1" x14ac:dyDescent="0.2">
      <c r="A185" s="53">
        <v>3238</v>
      </c>
      <c r="B185" s="85" t="s">
        <v>412</v>
      </c>
      <c r="C185" s="50" t="s">
        <v>413</v>
      </c>
      <c r="D185" s="242">
        <v>2724.48</v>
      </c>
      <c r="E185" s="242">
        <v>3352.12</v>
      </c>
      <c r="F185" s="52">
        <f t="shared" si="31"/>
        <v>123.037056612638</v>
      </c>
    </row>
    <row r="186" spans="1:6" ht="12.75" customHeight="1" x14ac:dyDescent="0.2">
      <c r="A186" s="53">
        <v>3239</v>
      </c>
      <c r="B186" s="85" t="s">
        <v>414</v>
      </c>
      <c r="C186" s="50" t="s">
        <v>415</v>
      </c>
      <c r="D186" s="242">
        <v>57.56</v>
      </c>
      <c r="E186" s="242">
        <v>223.55</v>
      </c>
      <c r="F186" s="52">
        <f t="shared" si="31"/>
        <v>388.37734537873524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3990.53</v>
      </c>
      <c r="E188" s="51">
        <f t="shared" si="43"/>
        <v>5166.1100000000006</v>
      </c>
      <c r="F188" s="52">
        <f t="shared" si="31"/>
        <v>129.45924476197399</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857.86</v>
      </c>
      <c r="E190" s="242">
        <v>1572.31</v>
      </c>
      <c r="F190" s="52">
        <f t="shared" si="31"/>
        <v>183.28282004056604</v>
      </c>
    </row>
    <row r="191" spans="1:6" ht="12.75" customHeight="1" x14ac:dyDescent="0.2">
      <c r="A191" s="53">
        <v>3293</v>
      </c>
      <c r="B191" s="85" t="s">
        <v>424</v>
      </c>
      <c r="C191" s="50" t="s">
        <v>425</v>
      </c>
      <c r="D191" s="242">
        <v>323</v>
      </c>
      <c r="E191" s="242">
        <v>508.8</v>
      </c>
      <c r="F191" s="52">
        <f t="shared" si="31"/>
        <v>157.52321981424149</v>
      </c>
    </row>
    <row r="192" spans="1:6" ht="12.75" customHeight="1" x14ac:dyDescent="0.2">
      <c r="A192" s="53">
        <v>3294</v>
      </c>
      <c r="B192" s="85" t="s">
        <v>426</v>
      </c>
      <c r="C192" s="50" t="s">
        <v>427</v>
      </c>
      <c r="D192" s="242">
        <v>707.25</v>
      </c>
      <c r="E192" s="242">
        <v>798.73</v>
      </c>
      <c r="F192" s="52">
        <f t="shared" si="31"/>
        <v>112.93460586779783</v>
      </c>
    </row>
    <row r="193" spans="1:6" ht="12.75" customHeight="1" x14ac:dyDescent="0.2">
      <c r="A193" s="53">
        <v>3295</v>
      </c>
      <c r="B193" s="85" t="s">
        <v>428</v>
      </c>
      <c r="C193" s="50" t="s">
        <v>429</v>
      </c>
      <c r="D193" s="242">
        <v>1664.43</v>
      </c>
      <c r="E193" s="242">
        <v>1988</v>
      </c>
      <c r="F193" s="52">
        <f t="shared" si="31"/>
        <v>119.4402888676604</v>
      </c>
    </row>
    <row r="194" spans="1:6" ht="12.75" customHeight="1" x14ac:dyDescent="0.2">
      <c r="A194" s="53" t="s">
        <v>430</v>
      </c>
      <c r="B194" s="85" t="s">
        <v>431</v>
      </c>
      <c r="C194" s="50" t="s">
        <v>430</v>
      </c>
      <c r="D194" s="242">
        <v>340.92</v>
      </c>
      <c r="E194" s="242"/>
      <c r="F194" s="52">
        <f t="shared" si="31"/>
        <v>0</v>
      </c>
    </row>
    <row r="195" spans="1:6" ht="12.75" customHeight="1" x14ac:dyDescent="0.2">
      <c r="A195" s="53">
        <v>3299</v>
      </c>
      <c r="B195" s="85" t="s">
        <v>432</v>
      </c>
      <c r="C195" s="50" t="s">
        <v>433</v>
      </c>
      <c r="D195" s="242">
        <v>97.07</v>
      </c>
      <c r="E195" s="242">
        <v>298.27</v>
      </c>
      <c r="F195" s="52">
        <f t="shared" si="31"/>
        <v>307.27310188523745</v>
      </c>
    </row>
    <row r="196" spans="1:6" ht="12.75" customHeight="1" x14ac:dyDescent="0.2">
      <c r="A196" s="53">
        <v>34</v>
      </c>
      <c r="B196" s="232" t="s">
        <v>434</v>
      </c>
      <c r="C196" s="50" t="s">
        <v>435</v>
      </c>
      <c r="D196" s="51">
        <f t="shared" ref="D196:E196" si="44">D197+D202+D210</f>
        <v>451.66</v>
      </c>
      <c r="E196" s="51">
        <f t="shared" si="44"/>
        <v>415.78</v>
      </c>
      <c r="F196" s="52">
        <f t="shared" si="31"/>
        <v>92.055971305849525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451.66</v>
      </c>
      <c r="E210" s="51">
        <f t="shared" si="47"/>
        <v>415.78</v>
      </c>
      <c r="F210" s="52">
        <f t="shared" si="31"/>
        <v>92.055971305849525</v>
      </c>
    </row>
    <row r="211" spans="1:6" ht="12.75" customHeight="1" x14ac:dyDescent="0.2">
      <c r="A211" s="53">
        <v>3431</v>
      </c>
      <c r="B211" s="232" t="s">
        <v>464</v>
      </c>
      <c r="C211" s="50" t="s">
        <v>465</v>
      </c>
      <c r="D211" s="242">
        <v>443.41</v>
      </c>
      <c r="E211" s="242">
        <v>415.78</v>
      </c>
      <c r="F211" s="52">
        <f t="shared" si="31"/>
        <v>93.768746758079416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8.25</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236.49</v>
      </c>
      <c r="E263" s="51">
        <f t="shared" si="68"/>
        <v>242.89</v>
      </c>
      <c r="F263" s="52">
        <f t="shared" ref="F263:F267" si="69">IF(D263&lt;&gt;0,IF(E263/D263&gt;=100,"&gt;&gt;100",E263/D263*100),"-")</f>
        <v>102.70624550720959</v>
      </c>
    </row>
    <row r="264" spans="1:6" ht="12.75" customHeight="1" x14ac:dyDescent="0.2">
      <c r="A264" s="53">
        <v>381</v>
      </c>
      <c r="B264" s="85" t="s">
        <v>566</v>
      </c>
      <c r="C264" s="50" t="s">
        <v>567</v>
      </c>
      <c r="D264" s="51">
        <f t="shared" ref="D264:E264" si="70">SUM(D265:D267)</f>
        <v>236.49</v>
      </c>
      <c r="E264" s="51">
        <f t="shared" si="70"/>
        <v>242.89</v>
      </c>
      <c r="F264" s="52">
        <f t="shared" si="69"/>
        <v>102.70624550720959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236.49</v>
      </c>
      <c r="E266" s="242">
        <v>242.89</v>
      </c>
      <c r="F266" s="52">
        <f t="shared" si="69"/>
        <v>102.70624550720959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633602.07000000007</v>
      </c>
      <c r="E289" s="51">
        <f t="shared" si="79"/>
        <v>743116.72</v>
      </c>
      <c r="F289" s="52">
        <f t="shared" si="76"/>
        <v>117.28445268494781</v>
      </c>
    </row>
    <row r="290" spans="1:6" ht="12.75" customHeight="1" x14ac:dyDescent="0.2">
      <c r="A290" s="53" t="s">
        <v>607</v>
      </c>
      <c r="B290" s="85" t="s">
        <v>618</v>
      </c>
      <c r="C290" s="50" t="s">
        <v>619</v>
      </c>
      <c r="D290" s="51">
        <f>IF(D6&gt;=D289,D6-D289,0)</f>
        <v>2071.4899999997579</v>
      </c>
      <c r="E290" s="51">
        <f>IF(E6&gt;=E289,E6-E289,0)</f>
        <v>18540.839999999967</v>
      </c>
      <c r="F290" s="52">
        <f t="shared" si="76"/>
        <v>895.04849166552253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39339.61</v>
      </c>
      <c r="E292" s="242">
        <v>27499.4</v>
      </c>
      <c r="F292" s="52">
        <f t="shared" si="76"/>
        <v>69.902574021450647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407.1</v>
      </c>
      <c r="E294" s="242">
        <v>177</v>
      </c>
      <c r="F294" s="52">
        <f t="shared" si="76"/>
        <v>43.478260869565219</v>
      </c>
    </row>
    <row r="295" spans="1:6" ht="24" x14ac:dyDescent="0.2">
      <c r="A295" s="53">
        <v>9661</v>
      </c>
      <c r="B295" s="85" t="s">
        <v>628</v>
      </c>
      <c r="C295" s="50" t="s">
        <v>629</v>
      </c>
      <c r="D295" s="242">
        <v>180.54</v>
      </c>
      <c r="E295" s="242">
        <v>63.72</v>
      </c>
      <c r="F295" s="52">
        <f t="shared" si="76"/>
        <v>35.294117647058826</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18099.64</v>
      </c>
      <c r="E350" s="51">
        <f t="shared" si="95"/>
        <v>16287.489999999998</v>
      </c>
      <c r="F350" s="52">
        <f t="shared" si="81"/>
        <v>89.987922411716468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18099.64</v>
      </c>
      <c r="E363" s="51">
        <f t="shared" si="99"/>
        <v>16287.489999999998</v>
      </c>
      <c r="F363" s="52">
        <f t="shared" si="81"/>
        <v>89.987922411716468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12279.18</v>
      </c>
      <c r="E369" s="51">
        <f t="shared" si="101"/>
        <v>9970.7599999999984</v>
      </c>
      <c r="F369" s="52">
        <f t="shared" si="81"/>
        <v>81.200536192156136</v>
      </c>
    </row>
    <row r="370" spans="1:6" ht="12.75" customHeight="1" x14ac:dyDescent="0.2">
      <c r="A370" s="53">
        <v>4221</v>
      </c>
      <c r="B370" s="85" t="s">
        <v>673</v>
      </c>
      <c r="C370" s="50" t="s">
        <v>765</v>
      </c>
      <c r="D370" s="242">
        <v>10885.48</v>
      </c>
      <c r="E370" s="242">
        <v>8571.3799999999992</v>
      </c>
      <c r="F370" s="52">
        <f t="shared" si="81"/>
        <v>78.741405983015895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219.38</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1393.7</v>
      </c>
      <c r="E376" s="242">
        <v>1180</v>
      </c>
      <c r="F376" s="52">
        <f t="shared" si="81"/>
        <v>84.666714500968638</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5820.46</v>
      </c>
      <c r="E383" s="51">
        <f t="shared" si="103"/>
        <v>6316.73</v>
      </c>
      <c r="F383" s="52">
        <f t="shared" si="81"/>
        <v>108.52630204485556</v>
      </c>
    </row>
    <row r="384" spans="1:6" ht="12.75" customHeight="1" x14ac:dyDescent="0.2">
      <c r="A384" s="53">
        <v>4241</v>
      </c>
      <c r="B384" s="85" t="s">
        <v>782</v>
      </c>
      <c r="C384" s="50" t="s">
        <v>783</v>
      </c>
      <c r="D384" s="242">
        <v>5820.46</v>
      </c>
      <c r="E384" s="242">
        <v>6316.73</v>
      </c>
      <c r="F384" s="52">
        <f t="shared" si="81"/>
        <v>108.52630204485556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18099.64</v>
      </c>
      <c r="E408" s="51">
        <f t="shared" si="111"/>
        <v>16287.489999999998</v>
      </c>
      <c r="F408" s="52">
        <f t="shared" si="81"/>
        <v>89.987922411716468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28806.92</v>
      </c>
      <c r="E410" s="242">
        <v>32909.86</v>
      </c>
      <c r="F410" s="52">
        <f t="shared" si="81"/>
        <v>114.24289719275787</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635673.55999999982</v>
      </c>
      <c r="E412" s="51">
        <f>E6+E298</f>
        <v>761657.55999999994</v>
      </c>
      <c r="F412" s="52">
        <f t="shared" si="81"/>
        <v>119.81897752676707</v>
      </c>
    </row>
    <row r="413" spans="1:6" ht="12.75" customHeight="1" x14ac:dyDescent="0.2">
      <c r="A413" s="53" t="s">
        <v>607</v>
      </c>
      <c r="B413" s="85" t="s">
        <v>830</v>
      </c>
      <c r="C413" s="50" t="s">
        <v>831</v>
      </c>
      <c r="D413" s="51">
        <f t="shared" ref="D413:E413" si="112">D289+D350</f>
        <v>651701.71000000008</v>
      </c>
      <c r="E413" s="51">
        <f t="shared" si="112"/>
        <v>759404.21</v>
      </c>
      <c r="F413" s="52">
        <f t="shared" si="81"/>
        <v>116.5263491482936</v>
      </c>
    </row>
    <row r="414" spans="1:6" ht="12.75" customHeight="1" x14ac:dyDescent="0.2">
      <c r="A414" s="53" t="s">
        <v>607</v>
      </c>
      <c r="B414" s="85" t="s">
        <v>832</v>
      </c>
      <c r="C414" s="50" t="s">
        <v>833</v>
      </c>
      <c r="D414" s="51">
        <f t="shared" ref="D414:E414" si="113">IF(D412&gt;=D413,D412-D413,0)</f>
        <v>0</v>
      </c>
      <c r="E414" s="51">
        <f t="shared" si="113"/>
        <v>2253.3499999999767</v>
      </c>
      <c r="F414" s="52" t="str">
        <f t="shared" si="81"/>
        <v>-</v>
      </c>
    </row>
    <row r="415" spans="1:6" ht="12.75" customHeight="1" x14ac:dyDescent="0.2">
      <c r="A415" s="53" t="s">
        <v>607</v>
      </c>
      <c r="B415" s="85" t="s">
        <v>834</v>
      </c>
      <c r="C415" s="50" t="s">
        <v>835</v>
      </c>
      <c r="D415" s="51">
        <f t="shared" ref="D415:E415" si="114">IF(D413&gt;=D412,D413-D412,0)</f>
        <v>16028.150000000256</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10532.690000000002</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5410.4599999999991</v>
      </c>
      <c r="F417" s="52" t="str">
        <f t="shared" si="81"/>
        <v>-</v>
      </c>
    </row>
    <row r="418" spans="1:6" ht="12.75" customHeight="1" x14ac:dyDescent="0.2">
      <c r="A418" s="55" t="s">
        <v>841</v>
      </c>
      <c r="B418" s="233" t="s">
        <v>842</v>
      </c>
      <c r="C418" s="56" t="s">
        <v>843</v>
      </c>
      <c r="D418" s="62">
        <f t="shared" ref="D418:E418" si="117">D294+D411</f>
        <v>407.1</v>
      </c>
      <c r="E418" s="62">
        <f t="shared" si="117"/>
        <v>177</v>
      </c>
      <c r="F418" s="57">
        <f t="shared" si="81"/>
        <v>43.478260869565219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635673.55999999982</v>
      </c>
      <c r="E639" s="51">
        <f t="shared" si="180"/>
        <v>761657.55999999994</v>
      </c>
      <c r="F639" s="52">
        <f t="shared" si="119"/>
        <v>119.81897752676707</v>
      </c>
    </row>
    <row r="640" spans="1:6" ht="12.75" customHeight="1" x14ac:dyDescent="0.2">
      <c r="A640" s="53" t="s">
        <v>607</v>
      </c>
      <c r="B640" s="85" t="s">
        <v>1276</v>
      </c>
      <c r="C640" s="50" t="s">
        <v>1277</v>
      </c>
      <c r="D640" s="51">
        <f t="shared" ref="D640:E640" si="181">D413+D528</f>
        <v>651701.71000000008</v>
      </c>
      <c r="E640" s="51">
        <f t="shared" si="181"/>
        <v>759404.21</v>
      </c>
      <c r="F640" s="52">
        <f t="shared" si="119"/>
        <v>116.5263491482936</v>
      </c>
    </row>
    <row r="641" spans="1:6" ht="12.75" customHeight="1" x14ac:dyDescent="0.2">
      <c r="A641" s="53" t="s">
        <v>607</v>
      </c>
      <c r="B641" s="85" t="s">
        <v>1278</v>
      </c>
      <c r="C641" s="50" t="s">
        <v>1279</v>
      </c>
      <c r="D641" s="51">
        <f t="shared" ref="D641:E641" si="182">IF(D639&gt;=D640,D639-D640,0)</f>
        <v>0</v>
      </c>
      <c r="E641" s="51">
        <f t="shared" si="182"/>
        <v>2253.3499999999767</v>
      </c>
      <c r="F641" s="52" t="str">
        <f t="shared" si="119"/>
        <v>-</v>
      </c>
    </row>
    <row r="642" spans="1:6" ht="12.75" customHeight="1" x14ac:dyDescent="0.2">
      <c r="A642" s="53" t="s">
        <v>607</v>
      </c>
      <c r="B642" s="85" t="s">
        <v>1280</v>
      </c>
      <c r="C642" s="50" t="s">
        <v>1281</v>
      </c>
      <c r="D642" s="51">
        <f t="shared" ref="D642:E642" si="183">IF(D640&gt;=D639,D640-D639,0)</f>
        <v>16028.150000000256</v>
      </c>
      <c r="E642" s="51">
        <f t="shared" si="183"/>
        <v>0</v>
      </c>
      <c r="F642" s="52">
        <f t="shared" si="119"/>
        <v>0</v>
      </c>
    </row>
    <row r="643" spans="1:6" ht="24" x14ac:dyDescent="0.2">
      <c r="A643" s="60" t="s">
        <v>1282</v>
      </c>
      <c r="B643" s="85" t="s">
        <v>1283</v>
      </c>
      <c r="C643" s="61" t="s">
        <v>1282</v>
      </c>
      <c r="D643" s="51">
        <f t="shared" ref="D643:E643" si="184">IF(D416-D417+D637-D638&gt;=0,D416-D417+D637-D638,0)</f>
        <v>10532.690000000002</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5410.4599999999991</v>
      </c>
      <c r="F644" s="52" t="str">
        <f t="shared" si="119"/>
        <v>-</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5495.4600000002538</v>
      </c>
      <c r="E646" s="51">
        <f t="shared" si="187"/>
        <v>3157.1100000000224</v>
      </c>
      <c r="F646" s="52">
        <f t="shared" si="119"/>
        <v>57.449421886427643</v>
      </c>
    </row>
    <row r="647" spans="1:6" ht="24" x14ac:dyDescent="0.2">
      <c r="A647" s="55" t="s">
        <v>1290</v>
      </c>
      <c r="B647" s="233" t="s">
        <v>1291</v>
      </c>
      <c r="C647" s="56" t="s">
        <v>1290</v>
      </c>
      <c r="D647" s="243">
        <v>43509.46</v>
      </c>
      <c r="E647" s="243">
        <v>52455.03</v>
      </c>
      <c r="F647" s="57">
        <f t="shared" si="119"/>
        <v>120.56005751392915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12850.89</v>
      </c>
      <c r="E649" s="242">
        <v>18500.03</v>
      </c>
      <c r="F649" s="52">
        <f t="shared" ref="F649:F724" si="188">IF(D649&lt;&gt;0,IF(E649/D649&gt;=100,"&gt;&gt;100",E649/D649*100),"-")</f>
        <v>143.95913434789341</v>
      </c>
    </row>
    <row r="650" spans="1:6" ht="12.75" customHeight="1" x14ac:dyDescent="0.2">
      <c r="A650" s="53" t="s">
        <v>1295</v>
      </c>
      <c r="B650" s="85" t="s">
        <v>1296</v>
      </c>
      <c r="C650" s="50" t="s">
        <v>1295</v>
      </c>
      <c r="D650" s="242">
        <v>628684.22</v>
      </c>
      <c r="E650" s="242">
        <v>759198.7</v>
      </c>
      <c r="F650" s="52">
        <f t="shared" si="188"/>
        <v>120.75994208984599</v>
      </c>
    </row>
    <row r="651" spans="1:6" ht="12.75" customHeight="1" x14ac:dyDescent="0.2">
      <c r="A651" s="53" t="s">
        <v>1297</v>
      </c>
      <c r="B651" s="85" t="s">
        <v>1298</v>
      </c>
      <c r="C651" s="50" t="s">
        <v>1297</v>
      </c>
      <c r="D651" s="242">
        <v>623035.07999999996</v>
      </c>
      <c r="E651" s="242">
        <v>772977.18</v>
      </c>
      <c r="F651" s="52">
        <f t="shared" si="188"/>
        <v>124.06639767378751</v>
      </c>
    </row>
    <row r="652" spans="1:6" ht="24" x14ac:dyDescent="0.2">
      <c r="A652" s="53">
        <v>11</v>
      </c>
      <c r="B652" s="85" t="s">
        <v>1299</v>
      </c>
      <c r="C652" s="50" t="s">
        <v>1300</v>
      </c>
      <c r="D652" s="51">
        <f t="shared" ref="D652:E652" si="189">+D649+D650-D651</f>
        <v>18500.030000000028</v>
      </c>
      <c r="E652" s="51">
        <f t="shared" si="189"/>
        <v>4721.5499999999302</v>
      </c>
      <c r="F652" s="52">
        <f t="shared" si="188"/>
        <v>25.521850505106876</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32</v>
      </c>
      <c r="E654" s="262">
        <v>32</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19</v>
      </c>
      <c r="E656" s="262">
        <v>19</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525536.82999999996</v>
      </c>
      <c r="E675" s="242">
        <v>636828.43999999994</v>
      </c>
      <c r="F675" s="52">
        <f t="shared" si="188"/>
        <v>121.17674797406681</v>
      </c>
    </row>
    <row r="676" spans="1:6" ht="24" x14ac:dyDescent="0.2">
      <c r="A676" s="53">
        <v>63613</v>
      </c>
      <c r="B676" s="232" t="s">
        <v>1348</v>
      </c>
      <c r="C676" s="50" t="s">
        <v>1349</v>
      </c>
      <c r="D676" s="242">
        <v>9753.1200000000008</v>
      </c>
      <c r="E676" s="242">
        <v>13339.54</v>
      </c>
      <c r="F676" s="52">
        <f t="shared" si="188"/>
        <v>136.77202782289154</v>
      </c>
    </row>
    <row r="677" spans="1:6" ht="24" x14ac:dyDescent="0.2">
      <c r="A677" s="53">
        <v>63622</v>
      </c>
      <c r="B677" s="232" t="s">
        <v>1350</v>
      </c>
      <c r="C677" s="50" t="s">
        <v>1351</v>
      </c>
      <c r="D677" s="242">
        <v>5411.77</v>
      </c>
      <c r="E677" s="242">
        <v>6021.59</v>
      </c>
      <c r="F677" s="52">
        <f t="shared" si="188"/>
        <v>111.26840202004149</v>
      </c>
    </row>
    <row r="678" spans="1:6" ht="24" x14ac:dyDescent="0.2">
      <c r="A678" s="53">
        <v>63623</v>
      </c>
      <c r="B678" s="232" t="s">
        <v>1352</v>
      </c>
      <c r="C678" s="50" t="s">
        <v>1353</v>
      </c>
      <c r="D678" s="242">
        <v>4104.05</v>
      </c>
      <c r="E678" s="242"/>
      <c r="F678" s="52">
        <f t="shared" si="188"/>
        <v>0</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13875</v>
      </c>
      <c r="E694" s="242">
        <v>6256.8</v>
      </c>
      <c r="F694" s="52">
        <f t="shared" si="188"/>
        <v>45.094054054054055</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900.16</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1527.88</v>
      </c>
      <c r="E717" s="242">
        <v>2648.64</v>
      </c>
      <c r="F717" s="52">
        <f t="shared" si="188"/>
        <v>173.35392831897792</v>
      </c>
    </row>
    <row r="718" spans="1:6" ht="12.75" customHeight="1" x14ac:dyDescent="0.2">
      <c r="A718" s="53">
        <v>32121</v>
      </c>
      <c r="B718" s="85" t="s">
        <v>1414</v>
      </c>
      <c r="C718" s="50" t="s">
        <v>1415</v>
      </c>
      <c r="D718" s="242">
        <v>32115.19</v>
      </c>
      <c r="E718" s="242">
        <v>30991.279999999999</v>
      </c>
      <c r="F718" s="52">
        <f t="shared" si="188"/>
        <v>96.500378792714599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796.35</v>
      </c>
      <c r="E720" s="242">
        <v>933.45</v>
      </c>
      <c r="F720" s="52">
        <f t="shared" si="188"/>
        <v>117.21604822000377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638.54</v>
      </c>
      <c r="E723" s="242">
        <v>6.32</v>
      </c>
      <c r="F723" s="52">
        <f t="shared" si="188"/>
        <v>0.98975788517555674</v>
      </c>
    </row>
    <row r="724" spans="1:6" ht="12.75" customHeight="1" x14ac:dyDescent="0.2">
      <c r="A724" s="53" t="s">
        <v>1426</v>
      </c>
      <c r="B724" s="85" t="s">
        <v>1427</v>
      </c>
      <c r="C724" s="50" t="s">
        <v>1426</v>
      </c>
      <c r="D724" s="242">
        <v>57.56</v>
      </c>
      <c r="E724" s="242">
        <v>223.55</v>
      </c>
      <c r="F724" s="52">
        <f t="shared" si="188"/>
        <v>388.37734537873524</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857.86</v>
      </c>
      <c r="E726" s="242">
        <v>1572.31</v>
      </c>
      <c r="F726" s="52">
        <f t="shared" si="190"/>
        <v>183.28282004056604</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455968.59</v>
      </c>
      <c r="E6" s="229">
        <f t="shared" si="0"/>
        <v>468583.57000000007</v>
      </c>
      <c r="F6" s="230">
        <f t="shared" ref="F6:F260" si="1">IF(D6&gt;0,IF(E6/D6&gt;=100,"&gt;&gt;100",E6/D6*100),"-")</f>
        <v>102.76663355254361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389681.58</v>
      </c>
      <c r="E7" s="104">
        <f t="shared" si="2"/>
        <v>407303.35000000003</v>
      </c>
      <c r="F7" s="93">
        <f t="shared" si="1"/>
        <v>104.52209468048245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3279.82</v>
      </c>
      <c r="E8" s="104">
        <f>E9+E10-E11</f>
        <v>3279.82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3279.82</v>
      </c>
      <c r="E9" s="247">
        <v>3279.82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386401.76</v>
      </c>
      <c r="E12" s="104">
        <f t="shared" si="3"/>
        <v>404023.53</v>
      </c>
      <c r="F12" s="93">
        <f t="shared" si="1"/>
        <v>104.56047871003487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341255.83</v>
      </c>
      <c r="E13" s="104">
        <f t="shared" si="4"/>
        <v>333150.12</v>
      </c>
      <c r="F13" s="93">
        <f t="shared" si="1"/>
        <v>97.624740945817678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648456.4</v>
      </c>
      <c r="E15" s="247">
        <v>648456.4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307200.57</v>
      </c>
      <c r="E18" s="247">
        <v>315306.28000000003</v>
      </c>
      <c r="F18" s="93">
        <f t="shared" si="1"/>
        <v>102.63857257816937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27755.619999999995</v>
      </c>
      <c r="E19" s="104">
        <f t="shared" si="5"/>
        <v>54530.380000000005</v>
      </c>
      <c r="F19" s="93">
        <f t="shared" si="1"/>
        <v>196.46608506673607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140597.51999999999</v>
      </c>
      <c r="E20" s="247">
        <v>190568.99</v>
      </c>
      <c r="F20" s="93">
        <f t="shared" si="1"/>
        <v>135.54221297786762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4712.1000000000004</v>
      </c>
      <c r="E21" s="247">
        <v>4712.1000000000004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634.52</v>
      </c>
      <c r="E22" s="247">
        <v>853.9</v>
      </c>
      <c r="F22" s="93">
        <f t="shared" si="1"/>
        <v>134.57416629893464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97.02</v>
      </c>
      <c r="E25" s="247">
        <v>97.02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1839.39</v>
      </c>
      <c r="E26" s="247">
        <v>3821.89</v>
      </c>
      <c r="F26" s="93">
        <f t="shared" si="1"/>
        <v>207.7802967288068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120124.93</v>
      </c>
      <c r="E28" s="247">
        <v>145523.51999999999</v>
      </c>
      <c r="F28" s="93">
        <f t="shared" si="1"/>
        <v>121.14347954250628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17390.310000000001</v>
      </c>
      <c r="E35" s="104">
        <f t="shared" si="7"/>
        <v>16343.029999999999</v>
      </c>
      <c r="F35" s="93">
        <f t="shared" si="1"/>
        <v>93.977795680468006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48897.61</v>
      </c>
      <c r="E36" s="247">
        <v>55214.34</v>
      </c>
      <c r="F36" s="93">
        <f t="shared" si="1"/>
        <v>112.9182796459786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31507.3</v>
      </c>
      <c r="E40" s="247">
        <v>38871.31</v>
      </c>
      <c r="F40" s="93">
        <f t="shared" si="1"/>
        <v>123.37239306446442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15301.86</v>
      </c>
      <c r="E54" s="247">
        <v>16079.06</v>
      </c>
      <c r="F54" s="93">
        <f t="shared" si="1"/>
        <v>105.07912110031069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15301.86</v>
      </c>
      <c r="E55" s="247">
        <v>16079.06</v>
      </c>
      <c r="F55" s="93">
        <f t="shared" si="1"/>
        <v>105.07912110031069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66287.009999999995</v>
      </c>
      <c r="E68" s="104">
        <f t="shared" si="13"/>
        <v>61280.22</v>
      </c>
      <c r="F68" s="93">
        <f t="shared" si="1"/>
        <v>92.446800662754285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18500.03</v>
      </c>
      <c r="E69" s="104">
        <f t="shared" si="14"/>
        <v>4721.55</v>
      </c>
      <c r="F69" s="93">
        <f t="shared" si="1"/>
        <v>25.521850505107292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18500.03</v>
      </c>
      <c r="E70" s="104">
        <f t="shared" si="15"/>
        <v>4721.55</v>
      </c>
      <c r="F70" s="93">
        <f t="shared" si="1"/>
        <v>25.521850505107292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18500.03</v>
      </c>
      <c r="E72" s="247">
        <v>4721.55</v>
      </c>
      <c r="F72" s="93">
        <f t="shared" si="1"/>
        <v>25.521850505107292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3870.42</v>
      </c>
      <c r="E78" s="104">
        <f>E79+SUM(E82:E84)-E85+E86</f>
        <v>3926.64</v>
      </c>
      <c r="F78" s="93">
        <f t="shared" si="1"/>
        <v>101.45255553660843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3870.42</v>
      </c>
      <c r="E86" s="247">
        <v>3926.64</v>
      </c>
      <c r="F86" s="93">
        <f t="shared" si="1"/>
        <v>101.45255553660843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407.1</v>
      </c>
      <c r="E146" s="104">
        <f t="shared" si="26"/>
        <v>177</v>
      </c>
      <c r="F146" s="93">
        <f t="shared" si="1"/>
        <v>43.478260869565219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226.56</v>
      </c>
      <c r="E159" s="247">
        <v>113.28</v>
      </c>
      <c r="F159" s="93">
        <f t="shared" si="1"/>
        <v>50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180.54</v>
      </c>
      <c r="E160" s="247">
        <v>63.72</v>
      </c>
      <c r="F160" s="93">
        <f t="shared" si="1"/>
        <v>35.294117647058826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43509.46</v>
      </c>
      <c r="E170" s="104">
        <f t="shared" si="29"/>
        <v>52455.03</v>
      </c>
      <c r="F170" s="93">
        <f t="shared" si="1"/>
        <v>120.56005751392915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43509.46</v>
      </c>
      <c r="E173" s="247">
        <v>52455.03</v>
      </c>
      <c r="F173" s="93">
        <f t="shared" si="1"/>
        <v>120.56005751392915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455968.58999999991</v>
      </c>
      <c r="E175" s="104">
        <f t="shared" si="30"/>
        <v>468583.57</v>
      </c>
      <c r="F175" s="93">
        <f t="shared" si="1"/>
        <v>102.76663355254362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71375.37</v>
      </c>
      <c r="E176" s="104">
        <f t="shared" si="31"/>
        <v>64260.33</v>
      </c>
      <c r="F176" s="93">
        <f t="shared" si="1"/>
        <v>90.031519276187296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66200.599999999991</v>
      </c>
      <c r="E177" s="104">
        <f t="shared" si="32"/>
        <v>64260.33</v>
      </c>
      <c r="F177" s="93">
        <f t="shared" si="1"/>
        <v>97.069105113850952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41119.74</v>
      </c>
      <c r="E178" s="247">
        <v>52376.72</v>
      </c>
      <c r="F178" s="93">
        <f t="shared" si="1"/>
        <v>127.37609722240461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21166.32</v>
      </c>
      <c r="E179" s="247">
        <v>7942.39</v>
      </c>
      <c r="F179" s="93">
        <f t="shared" si="1"/>
        <v>37.523716923867731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44.13</v>
      </c>
      <c r="E180" s="104">
        <f t="shared" si="33"/>
        <v>41.5</v>
      </c>
      <c r="F180" s="93">
        <f t="shared" si="1"/>
        <v>94.040335372762286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44.13</v>
      </c>
      <c r="E183" s="247">
        <v>41.5</v>
      </c>
      <c r="F183" s="93">
        <f t="shared" si="1"/>
        <v>94.040335372762286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3870.41</v>
      </c>
      <c r="E188" s="247">
        <v>3899.72</v>
      </c>
      <c r="F188" s="93">
        <f t="shared" si="1"/>
        <v>100.75728411201914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5174.7700000000004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384593.21999999991</v>
      </c>
      <c r="E237" s="104">
        <f t="shared" si="41"/>
        <v>404323.24</v>
      </c>
      <c r="F237" s="93">
        <f t="shared" si="1"/>
        <v>105.1301008374511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389681.57999999996</v>
      </c>
      <c r="E238" s="104">
        <f t="shared" si="42"/>
        <v>407303.35</v>
      </c>
      <c r="F238" s="93">
        <f t="shared" si="1"/>
        <v>104.52209468048245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389681.57999999996</v>
      </c>
      <c r="E239" s="104">
        <f t="shared" si="43"/>
        <v>407303.35</v>
      </c>
      <c r="F239" s="93">
        <f t="shared" si="1"/>
        <v>104.52209468048245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372425.35</v>
      </c>
      <c r="E240" s="247">
        <v>390047.12</v>
      </c>
      <c r="F240" s="93">
        <f t="shared" si="1"/>
        <v>104.73162474036744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17256.23</v>
      </c>
      <c r="E241" s="247">
        <v>17256.23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-5495.4599999999991</v>
      </c>
      <c r="E245" s="104">
        <f t="shared" si="45"/>
        <v>-3157.1100000000006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27414.400000000001</v>
      </c>
      <c r="E246" s="104">
        <f t="shared" si="46"/>
        <v>29752.75</v>
      </c>
      <c r="F246" s="93">
        <f t="shared" si="1"/>
        <v>108.52964135636745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27414.400000000001</v>
      </c>
      <c r="E247" s="247">
        <v>29752.75</v>
      </c>
      <c r="F247" s="93">
        <f t="shared" si="1"/>
        <v>108.52964135636745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32909.86</v>
      </c>
      <c r="E250" s="104">
        <f t="shared" si="47"/>
        <v>32909.86</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32909.86</v>
      </c>
      <c r="E252" s="247">
        <v>32909.86</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407.1</v>
      </c>
      <c r="E255" s="247">
        <v>177</v>
      </c>
      <c r="F255" s="93">
        <f t="shared" si="1"/>
        <v>43.478260869565219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17532.990000000002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17532.990000000002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407.1</v>
      </c>
      <c r="E264" s="247">
        <v>177</v>
      </c>
      <c r="F264" s="93">
        <f t="shared" si="50"/>
        <v>43.478260869565219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3870.42</v>
      </c>
      <c r="E268" s="247">
        <v>3926.64</v>
      </c>
      <c r="F268" s="93">
        <f t="shared" si="50"/>
        <v>101.45255553660843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22691.14</v>
      </c>
      <c r="E287" s="247">
        <v>64260.33</v>
      </c>
      <c r="F287" s="93">
        <f t="shared" si="50"/>
        <v>283.19568783234337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43509.46</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5174.7700000000004</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495.03</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3870.41</v>
      </c>
      <c r="E302" s="247">
        <v>3404.69</v>
      </c>
      <c r="F302" s="93">
        <f t="shared" si="50"/>
        <v>87.967166269206629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651701.71</v>
      </c>
      <c r="E114" s="81">
        <f t="shared" si="22"/>
        <v>759404.21</v>
      </c>
      <c r="F114" s="63">
        <f t="shared" si="1"/>
        <v>116.52634914829363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632509.18999999994</v>
      </c>
      <c r="E115" s="81">
        <f t="shared" si="23"/>
        <v>759404.21</v>
      </c>
      <c r="F115" s="63">
        <f t="shared" si="1"/>
        <v>120.06216225885984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632509.18999999994</v>
      </c>
      <c r="E117" s="249">
        <v>759404.21</v>
      </c>
      <c r="F117" s="63">
        <f t="shared" si="1"/>
        <v>120.06216225885984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19192.52</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651701.71</v>
      </c>
      <c r="E141" s="106">
        <f t="shared" si="28"/>
        <v>759404.21</v>
      </c>
      <c r="F141" s="82">
        <f t="shared" si="1"/>
        <v>116.52634914829363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23779.88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23779.88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23779.88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23779.88</v>
      </c>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71375.37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751502.91000000015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751502.91000000015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633630.55000000005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116718.66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415.78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242.89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495.03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0</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758617.95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753443.17999999993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622373.56999999995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129942.59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418.41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242.89</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465.72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5174.7700000000004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64260.330000000191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11883.61</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11883.61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7942.39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7942.39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41.5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41.5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3899.72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3899.72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52376.72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52376.72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12315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2025-01-29T10:25:38Z</dcterms:modified>
</cp:coreProperties>
</file>